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74/"/>
    </mc:Choice>
  </mc:AlternateContent>
  <xr:revisionPtr revIDLastSave="0" documentId="8_{7BE9D6E2-E38D-483C-94FF-BB3691A42D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/>
  <c r="N18" i="1"/>
  <c r="P18" i="1"/>
  <c r="I19" i="1"/>
  <c r="N19" i="1"/>
  <c r="P19" i="1"/>
  <c r="N12" i="1"/>
  <c r="P12" i="1" s="1"/>
  <c r="N13" i="1"/>
  <c r="P13" i="1" s="1"/>
  <c r="N7" i="1"/>
  <c r="P7" i="1" s="1"/>
  <c r="N8" i="1"/>
  <c r="P8" i="1" s="1"/>
  <c r="N9" i="1"/>
  <c r="P9" i="1" s="1"/>
  <c r="N11" i="1"/>
  <c r="P11" i="1" s="1"/>
  <c r="N14" i="1"/>
  <c r="P14" i="1" s="1"/>
  <c r="I16" i="1"/>
  <c r="N16" i="1"/>
  <c r="P16" i="1" s="1"/>
  <c r="I17" i="1"/>
  <c r="N17" i="1"/>
  <c r="P17" i="1" s="1"/>
  <c r="I21" i="1"/>
  <c r="N21" i="1"/>
  <c r="P21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68" i="1" l="1"/>
  <c r="P70" i="1" s="1"/>
  <c r="I68" i="1"/>
  <c r="I70" i="1" s="1"/>
  <c r="I72" i="1" l="1"/>
  <c r="P72" i="1"/>
  <c r="L27" i="3" s="1"/>
  <c r="I20" i="3"/>
  <c r="K20" i="3" s="1"/>
  <c r="I21" i="3"/>
  <c r="K21" i="3" s="1"/>
  <c r="F27" i="3" l="1"/>
  <c r="I76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<sst xmlns="http://schemas.openxmlformats.org/spreadsheetml/2006/main" count="152" uniqueCount="79">
  <si>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</si>
  <si>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</si>
  <si>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</si>
  <si>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</si>
  <si>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</si>
  <si>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</si>
  <si>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</si>
  <si>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</si>
  <si>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</si>
  <si>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</si>
  <si>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</si>
  <si>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</si>
  <si>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</si>
  <si>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</si>
  <si>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</si>
  <si>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</si>
  <si>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</si>
  <si>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</si>
  <si>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</si>
  <si>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</si>
  <si>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</si>
  <si>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</si>
  <si>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</si>
  <si>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</si>
  <si>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</si>
  <si>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</si>
  <si>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</si>
  <si>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</si>
  <si>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</si>
  <si>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</si>
  <si>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</si>
  <si>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</si>
  <si>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</si>
  <si>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</si>
  <si>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</si>
  <si>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</si>
  <si>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</si>
  <si>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</si>
  <si>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</si>
  <si>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</si>
  <si>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</si>
  <si>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Retiro de piso flotante dañado</t>
  </si>
  <si>
    <t>Retiro de guardapolvos y junquillos</t>
  </si>
  <si>
    <t>Preparación base</t>
  </si>
  <si>
    <t>Trabajos Previos</t>
  </si>
  <si>
    <t>Trabajos a Realizar</t>
  </si>
  <si>
    <t>Instalación espuma niveladora</t>
  </si>
  <si>
    <t>Instalación piso flotante</t>
  </si>
  <si>
    <t xml:space="preserve">Instalación guardapolvo </t>
  </si>
  <si>
    <t>Intalación junquillo</t>
  </si>
  <si>
    <t>Materiales</t>
  </si>
  <si>
    <t>m2</t>
  </si>
  <si>
    <t>Piso Fotolaminado Kronofix Cottage Khaki Oak 1285x192x7 mm</t>
  </si>
  <si>
    <t>https://www.atika.cl/piso-fotolaminado-kronofix-cottage-khaki-oak-1285x192x7-mm/p?idsku=3473&amp;gad_source=1&amp;gclid=CjwKCAiArva5BhBiEiwA-oTnXTazUdj6r8LtARp-_GAtgnQ7BH6T2bYbJYvF50Y2pYgsMcK58R9LtxoCOnQQAvD_BwE</t>
  </si>
  <si>
    <t>Guardapolvo encina austral 12x70x240</t>
  </si>
  <si>
    <t>https://pvaras.importacionesreus.cl/product/guardapolvo-encina-austral-12x70x240?gad_source=1&amp;gclid=CjwKCAiArva5BhBiEiwA-oTnXcxbF2e6VKnBvXkkcp1xdqW1EDMG-fc6bQEAWfqT_tUR4YJFjYnJYhoCyEEQAvD_BwE</t>
  </si>
  <si>
    <t>https://www.easy.cl/junquillo-mdf-roble-240-cm-funktion-480761/p?gad_source=1&amp;gclid=CjwKCAiArva5BhBiEiwA-oTnXZkxTCntVkVMA1tOvEz8nMjEc0pSSu68hGCUOFE1456hooudlzHnCxoC5YcQAvD_BwE</t>
  </si>
  <si>
    <t>Junquillo mdf roble 240 cm Funktion</t>
  </si>
  <si>
    <t>Espuma niveladora suelo 15 m2</t>
  </si>
  <si>
    <t>ml</t>
  </si>
  <si>
    <t>Retiro de Escombros</t>
  </si>
  <si>
    <t>gl</t>
  </si>
  <si>
    <t>Gastos Notariales</t>
  </si>
  <si>
    <t>Gastos notariales</t>
  </si>
  <si>
    <t>1.1</t>
  </si>
  <si>
    <t>1.2</t>
  </si>
  <si>
    <t>1.3</t>
  </si>
  <si>
    <t>2.1</t>
  </si>
  <si>
    <t>2.2</t>
  </si>
  <si>
    <t>2.3</t>
  </si>
  <si>
    <t>2.4</t>
  </si>
  <si>
    <t>3.1</t>
  </si>
  <si>
    <t>3.2</t>
  </si>
  <si>
    <t>3.3</t>
  </si>
  <si>
    <t>3.4</t>
  </si>
  <si>
    <t>4.1</t>
  </si>
  <si>
    <t>5.1</t>
  </si>
  <si>
    <t>Sra. María Cristina Prat Morales</t>
  </si>
  <si>
    <t>Peatones H N°6646, Peñalolén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</si>
</sst>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tabSelected="1" zoomScale="85" zoomScaleNormal="85" workbookViewId="0">
      <selection activeCell="D5" sqref="D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61.109375" style="47" bestFit="1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77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5" t="s">
        <v>0</v>
      </c>
      <c r="G3" s="166"/>
      <c r="H3" s="166"/>
      <c r="I3" s="167"/>
      <c r="J3" s="52"/>
      <c r="K3" s="168" t="s">
        <v>1</v>
      </c>
      <c r="L3" s="168"/>
      <c r="M3" s="169"/>
      <c r="N3" s="169"/>
      <c r="O3" s="169"/>
      <c r="P3" s="169"/>
      <c r="Q3" s="53"/>
      <c r="R3" s="50"/>
      <c r="S3" s="49"/>
      <c r="T3" s="49"/>
    </row>
    <row r="4" spans="2:20" ht="13.8">
      <c r="B4" s="86"/>
      <c r="C4" s="87"/>
      <c r="D4" s="88" t="s">
        <v>78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44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64</v>
      </c>
      <c r="C7" s="49"/>
      <c r="D7" s="135" t="s">
        <v>41</v>
      </c>
      <c r="E7" s="63"/>
      <c r="F7" s="65"/>
      <c r="G7" s="163"/>
      <c r="H7" s="67"/>
      <c r="I7" s="67"/>
      <c r="J7" s="64"/>
      <c r="K7" s="65">
        <v>14</v>
      </c>
      <c r="L7" s="163" t="s">
        <v>51</v>
      </c>
      <c r="M7" s="67">
        <v>2900</v>
      </c>
      <c r="N7" s="67">
        <f t="shared" ref="N7:N66" si="0">+K7*M7</f>
        <v>40600</v>
      </c>
      <c r="O7" s="69">
        <v>0</v>
      </c>
      <c r="P7" s="67">
        <f t="shared" ref="P7:P66" si="1">+(-N7*O7)+N7</f>
        <v>40600</v>
      </c>
      <c r="Q7" s="68"/>
      <c r="R7" s="148"/>
      <c r="S7" s="49"/>
      <c r="T7" s="149"/>
    </row>
    <row r="8" spans="2:20" ht="13.8">
      <c r="B8" s="91" t="s">
        <v>65</v>
      </c>
      <c r="C8" s="49"/>
      <c r="D8" s="135" t="s">
        <v>42</v>
      </c>
      <c r="E8" s="63"/>
      <c r="F8" s="65"/>
      <c r="G8" s="163"/>
      <c r="H8" s="67"/>
      <c r="I8" s="67"/>
      <c r="J8" s="64"/>
      <c r="K8" s="65">
        <v>14</v>
      </c>
      <c r="L8" s="163" t="s">
        <v>59</v>
      </c>
      <c r="M8" s="67">
        <v>3500</v>
      </c>
      <c r="N8" s="67">
        <f t="shared" si="0"/>
        <v>49000</v>
      </c>
      <c r="O8" s="69">
        <v>0</v>
      </c>
      <c r="P8" s="67">
        <f t="shared" si="1"/>
        <v>49000</v>
      </c>
      <c r="Q8" s="68"/>
      <c r="R8" s="148"/>
      <c r="S8" s="49"/>
      <c r="T8" s="149"/>
    </row>
    <row r="9" spans="2:20" ht="13.8">
      <c r="B9" s="91" t="s">
        <v>66</v>
      </c>
      <c r="C9" s="49"/>
      <c r="D9" s="135" t="s">
        <v>43</v>
      </c>
      <c r="E9" s="63"/>
      <c r="F9" s="65"/>
      <c r="G9" s="163"/>
      <c r="H9" s="67"/>
      <c r="I9" s="67"/>
      <c r="J9" s="64"/>
      <c r="K9" s="65">
        <v>14</v>
      </c>
      <c r="L9" s="163" t="s">
        <v>51</v>
      </c>
      <c r="M9" s="67">
        <v>3900</v>
      </c>
      <c r="N9" s="67">
        <f t="shared" si="0"/>
        <v>54600</v>
      </c>
      <c r="O9" s="69">
        <v>0</v>
      </c>
      <c r="P9" s="67">
        <f t="shared" si="1"/>
        <v>54600</v>
      </c>
      <c r="Q9" s="68"/>
      <c r="R9" s="148"/>
      <c r="S9" s="49"/>
      <c r="T9" s="149"/>
    </row>
    <row r="10" spans="2:20" ht="13.8">
      <c r="B10" s="55">
        <v>2</v>
      </c>
      <c r="C10" s="56"/>
      <c r="D10" s="90" t="s">
        <v>45</v>
      </c>
      <c r="E10" s="57"/>
      <c r="F10" s="58" t="s">
        <v>3</v>
      </c>
      <c r="G10" s="55" t="s">
        <v>4</v>
      </c>
      <c r="H10" s="59" t="s">
        <v>5</v>
      </c>
      <c r="I10" s="60" t="s">
        <v>6</v>
      </c>
      <c r="J10" s="54"/>
      <c r="K10" s="58" t="s">
        <v>3</v>
      </c>
      <c r="L10" s="55" t="s">
        <v>4</v>
      </c>
      <c r="M10" s="59" t="s">
        <v>5</v>
      </c>
      <c r="N10" s="60" t="s">
        <v>6</v>
      </c>
      <c r="O10" s="58" t="s">
        <v>7</v>
      </c>
      <c r="P10" s="62" t="s">
        <v>8</v>
      </c>
      <c r="Q10" s="61"/>
      <c r="R10" s="147" t="s">
        <v>9</v>
      </c>
      <c r="S10" s="49"/>
      <c r="T10" s="147" t="s">
        <v>40</v>
      </c>
    </row>
    <row r="11" spans="2:20" ht="13.8">
      <c r="B11" s="91" t="s">
        <v>67</v>
      </c>
      <c r="C11" s="49"/>
      <c r="D11" s="135" t="s">
        <v>46</v>
      </c>
      <c r="E11" s="63"/>
      <c r="F11" s="65"/>
      <c r="G11" s="163"/>
      <c r="H11" s="67"/>
      <c r="I11" s="67"/>
      <c r="J11" s="64"/>
      <c r="K11" s="65">
        <v>14</v>
      </c>
      <c r="L11" s="163" t="s">
        <v>51</v>
      </c>
      <c r="M11" s="67">
        <v>2500</v>
      </c>
      <c r="N11" s="67">
        <f t="shared" si="0"/>
        <v>35000</v>
      </c>
      <c r="O11" s="69">
        <v>0</v>
      </c>
      <c r="P11" s="67">
        <f t="shared" si="1"/>
        <v>35000</v>
      </c>
      <c r="Q11" s="68"/>
      <c r="R11" s="148"/>
      <c r="S11" s="49"/>
      <c r="T11" s="149"/>
    </row>
    <row r="12" spans="2:20" ht="13.8">
      <c r="B12" s="91" t="s">
        <v>68</v>
      </c>
      <c r="C12" s="49"/>
      <c r="D12" s="135" t="s">
        <v>47</v>
      </c>
      <c r="E12" s="63"/>
      <c r="F12" s="65"/>
      <c r="G12" s="163"/>
      <c r="H12" s="67"/>
      <c r="I12" s="67"/>
      <c r="J12" s="64"/>
      <c r="K12" s="65">
        <v>14</v>
      </c>
      <c r="L12" s="163" t="s">
        <v>51</v>
      </c>
      <c r="M12" s="67">
        <v>9500</v>
      </c>
      <c r="N12" s="67">
        <f t="shared" si="0"/>
        <v>133000</v>
      </c>
      <c r="O12" s="69">
        <v>0</v>
      </c>
      <c r="P12" s="67">
        <f t="shared" si="1"/>
        <v>133000</v>
      </c>
      <c r="Q12" s="68"/>
      <c r="R12" s="148"/>
      <c r="S12" s="49"/>
      <c r="T12" s="150"/>
    </row>
    <row r="13" spans="2:20" ht="13.8">
      <c r="B13" s="91" t="s">
        <v>69</v>
      </c>
      <c r="C13" s="49"/>
      <c r="D13" s="128" t="s">
        <v>48</v>
      </c>
      <c r="E13" s="63"/>
      <c r="F13" s="65"/>
      <c r="G13" s="163"/>
      <c r="H13" s="67"/>
      <c r="I13" s="67"/>
      <c r="J13" s="64"/>
      <c r="K13" s="65">
        <v>20</v>
      </c>
      <c r="L13" s="163" t="s">
        <v>59</v>
      </c>
      <c r="M13" s="67">
        <v>1900</v>
      </c>
      <c r="N13" s="67">
        <f t="shared" si="0"/>
        <v>38000</v>
      </c>
      <c r="O13" s="69">
        <v>0</v>
      </c>
      <c r="P13" s="67">
        <f t="shared" si="1"/>
        <v>38000</v>
      </c>
      <c r="Q13" s="68"/>
      <c r="R13" s="151"/>
      <c r="S13" s="49"/>
      <c r="T13" s="150"/>
    </row>
    <row r="14" spans="2:20" ht="13.2" customHeight="1">
      <c r="B14" s="91" t="s">
        <v>70</v>
      </c>
      <c r="C14" s="49"/>
      <c r="D14" s="128" t="s">
        <v>49</v>
      </c>
      <c r="E14" s="63"/>
      <c r="F14" s="65"/>
      <c r="G14" s="163"/>
      <c r="H14" s="67"/>
      <c r="I14" s="67"/>
      <c r="J14" s="64"/>
      <c r="K14" s="65">
        <v>20</v>
      </c>
      <c r="L14" s="163" t="s">
        <v>59</v>
      </c>
      <c r="M14" s="67">
        <v>1900</v>
      </c>
      <c r="N14" s="67">
        <f t="shared" si="0"/>
        <v>38000</v>
      </c>
      <c r="O14" s="69">
        <v>0</v>
      </c>
      <c r="P14" s="67">
        <f t="shared" si="1"/>
        <v>38000</v>
      </c>
      <c r="Q14" s="68"/>
      <c r="R14" s="151"/>
      <c r="S14" s="49"/>
      <c r="T14" s="150"/>
    </row>
    <row r="15" spans="2:20" ht="13.8">
      <c r="B15" s="55">
        <v>3</v>
      </c>
      <c r="C15" s="56"/>
      <c r="D15" s="90" t="s">
        <v>50</v>
      </c>
      <c r="E15" s="57"/>
      <c r="F15" s="58" t="s">
        <v>3</v>
      </c>
      <c r="G15" s="55" t="s">
        <v>4</v>
      </c>
      <c r="H15" s="59" t="s">
        <v>5</v>
      </c>
      <c r="I15" s="60" t="s">
        <v>6</v>
      </c>
      <c r="J15" s="54"/>
      <c r="K15" s="58" t="s">
        <v>3</v>
      </c>
      <c r="L15" s="55" t="s">
        <v>4</v>
      </c>
      <c r="M15" s="59" t="s">
        <v>5</v>
      </c>
      <c r="N15" s="60" t="s">
        <v>6</v>
      </c>
      <c r="O15" s="58" t="s">
        <v>7</v>
      </c>
      <c r="P15" s="62" t="s">
        <v>8</v>
      </c>
      <c r="Q15" s="61"/>
      <c r="R15" s="147" t="s">
        <v>9</v>
      </c>
      <c r="S15" s="49"/>
      <c r="T15" s="147" t="s">
        <v>40</v>
      </c>
    </row>
    <row r="16" spans="2:20" ht="13.8">
      <c r="B16" s="91" t="s">
        <v>71</v>
      </c>
      <c r="C16" s="49"/>
      <c r="D16" s="128" t="s">
        <v>52</v>
      </c>
      <c r="E16" s="63"/>
      <c r="F16" s="65"/>
      <c r="G16" s="66"/>
      <c r="H16" s="67"/>
      <c r="I16" s="67">
        <f t="shared" ref="I15:I66" si="2">+F16*H16</f>
        <v>0</v>
      </c>
      <c r="J16" s="64"/>
      <c r="K16" s="65">
        <v>14</v>
      </c>
      <c r="L16" s="66" t="s">
        <v>51</v>
      </c>
      <c r="M16" s="67">
        <v>8410</v>
      </c>
      <c r="N16" s="67">
        <f t="shared" si="0"/>
        <v>117740</v>
      </c>
      <c r="O16" s="69">
        <v>0</v>
      </c>
      <c r="P16" s="67">
        <f t="shared" si="1"/>
        <v>117740</v>
      </c>
      <c r="Q16" s="68"/>
      <c r="R16" s="151"/>
      <c r="S16" s="49"/>
      <c r="T16" s="150" t="s">
        <v>53</v>
      </c>
    </row>
    <row r="17" spans="2:20" ht="13.8">
      <c r="B17" s="91" t="s">
        <v>72</v>
      </c>
      <c r="C17" s="49"/>
      <c r="D17" s="128" t="s">
        <v>58</v>
      </c>
      <c r="E17" s="63"/>
      <c r="F17" s="65"/>
      <c r="G17" s="66"/>
      <c r="H17" s="67"/>
      <c r="I17" s="67">
        <f t="shared" si="2"/>
        <v>0</v>
      </c>
      <c r="J17" s="64"/>
      <c r="K17" s="65">
        <v>1</v>
      </c>
      <c r="L17" s="66" t="s">
        <v>4</v>
      </c>
      <c r="M17" s="67">
        <v>19990</v>
      </c>
      <c r="N17" s="67">
        <f t="shared" si="0"/>
        <v>19990</v>
      </c>
      <c r="O17" s="69">
        <v>0</v>
      </c>
      <c r="P17" s="67">
        <f t="shared" si="1"/>
        <v>19990</v>
      </c>
      <c r="Q17" s="68"/>
      <c r="R17" s="151"/>
      <c r="S17" s="49"/>
      <c r="T17" s="150" t="s">
        <v>55</v>
      </c>
    </row>
    <row r="18" spans="2:20" ht="13.8">
      <c r="B18" s="91" t="s">
        <v>73</v>
      </c>
      <c r="C18" s="49"/>
      <c r="D18" s="128" t="s">
        <v>54</v>
      </c>
      <c r="E18" s="63"/>
      <c r="F18" s="65"/>
      <c r="G18" s="66"/>
      <c r="H18" s="67"/>
      <c r="I18" s="67">
        <f t="shared" ref="I18:I19" si="3">+F18*H18</f>
        <v>0</v>
      </c>
      <c r="J18" s="64"/>
      <c r="K18" s="65">
        <v>9</v>
      </c>
      <c r="L18" s="66" t="s">
        <v>4</v>
      </c>
      <c r="M18" s="67">
        <v>2890</v>
      </c>
      <c r="N18" s="67">
        <f t="shared" ref="N18:N19" si="4">+K18*M18</f>
        <v>26010</v>
      </c>
      <c r="O18" s="69">
        <v>0</v>
      </c>
      <c r="P18" s="67">
        <f t="shared" ref="P18:P19" si="5">+(-N18*O18)+N18</f>
        <v>26010</v>
      </c>
      <c r="Q18" s="68"/>
      <c r="R18" s="151"/>
      <c r="S18" s="49"/>
      <c r="T18" s="150" t="s">
        <v>56</v>
      </c>
    </row>
    <row r="19" spans="2:20" ht="13.8">
      <c r="B19" s="91" t="s">
        <v>74</v>
      </c>
      <c r="C19" s="49"/>
      <c r="D19" s="128" t="s">
        <v>57</v>
      </c>
      <c r="E19" s="63"/>
      <c r="F19" s="65"/>
      <c r="G19" s="66"/>
      <c r="H19" s="67"/>
      <c r="I19" s="67">
        <f t="shared" si="3"/>
        <v>0</v>
      </c>
      <c r="J19" s="64"/>
      <c r="K19" s="65">
        <v>9</v>
      </c>
      <c r="L19" s="66" t="s">
        <v>4</v>
      </c>
      <c r="M19" s="67">
        <v>3990</v>
      </c>
      <c r="N19" s="67">
        <f t="shared" si="4"/>
        <v>35910</v>
      </c>
      <c r="O19" s="69">
        <v>0</v>
      </c>
      <c r="P19" s="67">
        <f t="shared" si="5"/>
        <v>35910</v>
      </c>
      <c r="Q19" s="68"/>
      <c r="R19" s="151"/>
      <c r="S19" s="49"/>
      <c r="T19" s="150"/>
    </row>
    <row r="20" spans="2:20" ht="13.8">
      <c r="B20" s="55">
        <v>4</v>
      </c>
      <c r="C20" s="56"/>
      <c r="D20" s="90" t="s">
        <v>60</v>
      </c>
      <c r="E20" s="57"/>
      <c r="F20" s="58" t="s">
        <v>3</v>
      </c>
      <c r="G20" s="55" t="s">
        <v>4</v>
      </c>
      <c r="H20" s="59" t="s">
        <v>5</v>
      </c>
      <c r="I20" s="60" t="s">
        <v>6</v>
      </c>
      <c r="J20" s="54"/>
      <c r="K20" s="58" t="s">
        <v>3</v>
      </c>
      <c r="L20" s="55" t="s">
        <v>4</v>
      </c>
      <c r="M20" s="59" t="s">
        <v>5</v>
      </c>
      <c r="N20" s="60" t="s">
        <v>6</v>
      </c>
      <c r="O20" s="58" t="s">
        <v>7</v>
      </c>
      <c r="P20" s="62" t="s">
        <v>8</v>
      </c>
      <c r="Q20" s="61"/>
      <c r="R20" s="147" t="s">
        <v>9</v>
      </c>
      <c r="S20" s="49"/>
      <c r="T20" s="147" t="s">
        <v>40</v>
      </c>
    </row>
    <row r="21" spans="2:20" ht="13.8">
      <c r="B21" s="91" t="s">
        <v>75</v>
      </c>
      <c r="C21" s="49"/>
      <c r="D21" s="128" t="s">
        <v>60</v>
      </c>
      <c r="E21" s="63"/>
      <c r="F21" s="65"/>
      <c r="G21" s="66"/>
      <c r="H21" s="67"/>
      <c r="I21" s="67">
        <f t="shared" si="2"/>
        <v>0</v>
      </c>
      <c r="J21" s="64"/>
      <c r="K21" s="65">
        <v>1</v>
      </c>
      <c r="L21" s="66" t="s">
        <v>61</v>
      </c>
      <c r="M21" s="67">
        <v>35000</v>
      </c>
      <c r="N21" s="67">
        <f t="shared" si="0"/>
        <v>35000</v>
      </c>
      <c r="O21" s="69">
        <v>0</v>
      </c>
      <c r="P21" s="67">
        <f t="shared" si="1"/>
        <v>35000</v>
      </c>
      <c r="Q21" s="68"/>
      <c r="R21" s="148"/>
      <c r="S21" s="49"/>
      <c r="T21" s="149"/>
    </row>
    <row r="22" spans="2:20" ht="13.8">
      <c r="B22" s="55">
        <v>5</v>
      </c>
      <c r="C22" s="56"/>
      <c r="D22" s="90" t="s">
        <v>62</v>
      </c>
      <c r="E22" s="57"/>
      <c r="F22" s="58" t="s">
        <v>3</v>
      </c>
      <c r="G22" s="55" t="s">
        <v>4</v>
      </c>
      <c r="H22" s="59" t="s">
        <v>5</v>
      </c>
      <c r="I22" s="60" t="s">
        <v>6</v>
      </c>
      <c r="J22" s="54"/>
      <c r="K22" s="58" t="s">
        <v>3</v>
      </c>
      <c r="L22" s="55" t="s">
        <v>4</v>
      </c>
      <c r="M22" s="59" t="s">
        <v>5</v>
      </c>
      <c r="N22" s="60" t="s">
        <v>6</v>
      </c>
      <c r="O22" s="58" t="s">
        <v>7</v>
      </c>
      <c r="P22" s="62" t="s">
        <v>8</v>
      </c>
      <c r="Q22" s="61"/>
      <c r="R22" s="147" t="s">
        <v>9</v>
      </c>
      <c r="S22" s="49"/>
      <c r="T22" s="147" t="s">
        <v>40</v>
      </c>
    </row>
    <row r="23" spans="2:20" ht="13.8">
      <c r="B23" s="91" t="s">
        <v>76</v>
      </c>
      <c r="C23" s="49"/>
      <c r="D23" s="128" t="s">
        <v>63</v>
      </c>
      <c r="E23" s="63"/>
      <c r="F23" s="65"/>
      <c r="G23" s="66"/>
      <c r="H23" s="67"/>
      <c r="I23" s="67">
        <f t="shared" si="2"/>
        <v>0</v>
      </c>
      <c r="J23" s="64"/>
      <c r="K23" s="65">
        <v>1</v>
      </c>
      <c r="L23" s="66" t="s">
        <v>61</v>
      </c>
      <c r="M23" s="67">
        <v>10000</v>
      </c>
      <c r="N23" s="67">
        <f t="shared" si="0"/>
        <v>10000</v>
      </c>
      <c r="O23" s="69">
        <v>0</v>
      </c>
      <c r="P23" s="67">
        <f t="shared" si="1"/>
        <v>10000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2"/>
        <v>0</v>
      </c>
      <c r="J24" s="64"/>
      <c r="K24" s="65"/>
      <c r="L24" s="66"/>
      <c r="M24" s="67"/>
      <c r="N24" s="67">
        <f t="shared" si="0"/>
        <v>0</v>
      </c>
      <c r="O24" s="69">
        <v>0</v>
      </c>
      <c r="P24" s="67">
        <f t="shared" si="1"/>
        <v>0</v>
      </c>
      <c r="Q24" s="68"/>
      <c r="R24" s="151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2"/>
        <v>0</v>
      </c>
      <c r="J25" s="143"/>
      <c r="K25" s="140"/>
      <c r="L25" s="141"/>
      <c r="M25" s="142"/>
      <c r="N25" s="142">
        <f t="shared" si="0"/>
        <v>0</v>
      </c>
      <c r="O25" s="144">
        <v>0</v>
      </c>
      <c r="P25" s="142">
        <f t="shared" si="1"/>
        <v>0</v>
      </c>
      <c r="Q25" s="145"/>
      <c r="R25" s="152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2"/>
        <v>0</v>
      </c>
      <c r="J26" s="143"/>
      <c r="K26" s="140"/>
      <c r="L26" s="141"/>
      <c r="M26" s="142"/>
      <c r="N26" s="142">
        <f t="shared" si="0"/>
        <v>0</v>
      </c>
      <c r="O26" s="144">
        <v>0</v>
      </c>
      <c r="P26" s="142">
        <f t="shared" si="1"/>
        <v>0</v>
      </c>
      <c r="Q26" s="145"/>
      <c r="R26" s="154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2"/>
        <v>0</v>
      </c>
      <c r="J27" s="143"/>
      <c r="K27" s="140"/>
      <c r="L27" s="141"/>
      <c r="M27" s="142"/>
      <c r="N27" s="142">
        <f t="shared" si="0"/>
        <v>0</v>
      </c>
      <c r="O27" s="144">
        <v>0</v>
      </c>
      <c r="P27" s="142">
        <f t="shared" si="1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2"/>
        <v>0</v>
      </c>
      <c r="J28" s="143"/>
      <c r="K28" s="140"/>
      <c r="L28" s="141"/>
      <c r="M28" s="142"/>
      <c r="N28" s="142">
        <f t="shared" si="0"/>
        <v>0</v>
      </c>
      <c r="O28" s="144">
        <v>0</v>
      </c>
      <c r="P28" s="142">
        <f t="shared" si="1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2"/>
        <v>0</v>
      </c>
      <c r="J29" s="143"/>
      <c r="K29" s="140"/>
      <c r="L29" s="141"/>
      <c r="M29" s="142"/>
      <c r="N29" s="142">
        <f t="shared" si="0"/>
        <v>0</v>
      </c>
      <c r="O29" s="144">
        <v>0</v>
      </c>
      <c r="P29" s="142">
        <f t="shared" si="1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2"/>
        <v>0</v>
      </c>
      <c r="J30" s="143"/>
      <c r="K30" s="140"/>
      <c r="L30" s="141"/>
      <c r="M30" s="142"/>
      <c r="N30" s="142">
        <f t="shared" si="0"/>
        <v>0</v>
      </c>
      <c r="O30" s="144">
        <v>0</v>
      </c>
      <c r="P30" s="142">
        <f t="shared" si="1"/>
        <v>0</v>
      </c>
      <c r="Q30" s="145"/>
      <c r="R30" s="152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2"/>
        <v>0</v>
      </c>
      <c r="J31" s="143"/>
      <c r="K31" s="140"/>
      <c r="L31" s="141"/>
      <c r="M31" s="142"/>
      <c r="N31" s="142">
        <f t="shared" si="0"/>
        <v>0</v>
      </c>
      <c r="O31" s="144">
        <v>0</v>
      </c>
      <c r="P31" s="142">
        <f t="shared" si="1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2"/>
        <v>0</v>
      </c>
      <c r="J32" s="143"/>
      <c r="K32" s="140"/>
      <c r="L32" s="141"/>
      <c r="M32" s="142"/>
      <c r="N32" s="142">
        <f t="shared" si="0"/>
        <v>0</v>
      </c>
      <c r="O32" s="144">
        <v>0</v>
      </c>
      <c r="P32" s="142">
        <f t="shared" si="1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2"/>
        <v>0</v>
      </c>
      <c r="J33" s="143"/>
      <c r="K33" s="140"/>
      <c r="L33" s="141"/>
      <c r="M33" s="142"/>
      <c r="N33" s="142">
        <f t="shared" si="0"/>
        <v>0</v>
      </c>
      <c r="O33" s="144">
        <v>0</v>
      </c>
      <c r="P33" s="142">
        <f t="shared" si="1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2"/>
        <v>0</v>
      </c>
      <c r="J34" s="143"/>
      <c r="K34" s="140"/>
      <c r="L34" s="141"/>
      <c r="M34" s="142"/>
      <c r="N34" s="142">
        <f t="shared" si="0"/>
        <v>0</v>
      </c>
      <c r="O34" s="144">
        <v>0</v>
      </c>
      <c r="P34" s="142">
        <f t="shared" si="1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2"/>
        <v>0</v>
      </c>
      <c r="J35" s="143"/>
      <c r="K35" s="140"/>
      <c r="L35" s="141"/>
      <c r="M35" s="142"/>
      <c r="N35" s="142">
        <f t="shared" si="0"/>
        <v>0</v>
      </c>
      <c r="O35" s="144">
        <v>0</v>
      </c>
      <c r="P35" s="142">
        <f t="shared" si="1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2"/>
        <v>0</v>
      </c>
      <c r="J36" s="143"/>
      <c r="K36" s="140"/>
      <c r="L36" s="141"/>
      <c r="M36" s="142"/>
      <c r="N36" s="142">
        <f t="shared" si="0"/>
        <v>0</v>
      </c>
      <c r="O36" s="144">
        <v>0</v>
      </c>
      <c r="P36" s="142">
        <f t="shared" si="1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2"/>
        <v>0</v>
      </c>
      <c r="J37" s="143"/>
      <c r="K37" s="140"/>
      <c r="L37" s="141"/>
      <c r="M37" s="142"/>
      <c r="N37" s="142">
        <f t="shared" si="0"/>
        <v>0</v>
      </c>
      <c r="O37" s="144">
        <v>0</v>
      </c>
      <c r="P37" s="142">
        <f t="shared" si="1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2"/>
        <v>0</v>
      </c>
      <c r="J38" s="143"/>
      <c r="K38" s="140"/>
      <c r="L38" s="141"/>
      <c r="M38" s="142"/>
      <c r="N38" s="142">
        <f t="shared" si="0"/>
        <v>0</v>
      </c>
      <c r="O38" s="144">
        <v>0</v>
      </c>
      <c r="P38" s="142">
        <f t="shared" si="1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2"/>
        <v>0</v>
      </c>
      <c r="J39" s="143"/>
      <c r="K39" s="140"/>
      <c r="L39" s="141"/>
      <c r="M39" s="142"/>
      <c r="N39" s="142">
        <f t="shared" si="0"/>
        <v>0</v>
      </c>
      <c r="O39" s="144">
        <v>0</v>
      </c>
      <c r="P39" s="142">
        <f t="shared" si="1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2"/>
        <v>0</v>
      </c>
      <c r="J40" s="143"/>
      <c r="K40" s="140"/>
      <c r="L40" s="141"/>
      <c r="M40" s="142"/>
      <c r="N40" s="142">
        <f t="shared" si="0"/>
        <v>0</v>
      </c>
      <c r="O40" s="144">
        <v>0</v>
      </c>
      <c r="P40" s="142">
        <f t="shared" si="1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2"/>
        <v>0</v>
      </c>
      <c r="J41" s="143"/>
      <c r="K41" s="140"/>
      <c r="L41" s="141"/>
      <c r="M41" s="142"/>
      <c r="N41" s="142">
        <f t="shared" si="0"/>
        <v>0</v>
      </c>
      <c r="O41" s="144">
        <v>0</v>
      </c>
      <c r="P41" s="142">
        <f t="shared" si="1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2"/>
        <v>0</v>
      </c>
      <c r="J42" s="143"/>
      <c r="K42" s="140"/>
      <c r="L42" s="141"/>
      <c r="M42" s="142"/>
      <c r="N42" s="142">
        <f t="shared" si="0"/>
        <v>0</v>
      </c>
      <c r="O42" s="144">
        <v>0</v>
      </c>
      <c r="P42" s="142">
        <f t="shared" si="1"/>
        <v>0</v>
      </c>
      <c r="Q42" s="145"/>
      <c r="R42" s="152"/>
      <c r="S42" s="87"/>
      <c r="T42" s="153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2"/>
        <v>0</v>
      </c>
      <c r="J43" s="143"/>
      <c r="K43" s="140"/>
      <c r="L43" s="141"/>
      <c r="M43" s="142"/>
      <c r="N43" s="142">
        <f t="shared" si="0"/>
        <v>0</v>
      </c>
      <c r="O43" s="144">
        <v>0</v>
      </c>
      <c r="P43" s="142">
        <f t="shared" si="1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2"/>
        <v>0</v>
      </c>
      <c r="J44" s="143"/>
      <c r="K44" s="140"/>
      <c r="L44" s="141"/>
      <c r="M44" s="142"/>
      <c r="N44" s="142">
        <f t="shared" si="0"/>
        <v>0</v>
      </c>
      <c r="O44" s="144">
        <v>0</v>
      </c>
      <c r="P44" s="142">
        <f t="shared" si="1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2"/>
        <v>0</v>
      </c>
      <c r="J45" s="143"/>
      <c r="K45" s="140"/>
      <c r="L45" s="141"/>
      <c r="M45" s="142"/>
      <c r="N45" s="142">
        <f t="shared" si="0"/>
        <v>0</v>
      </c>
      <c r="O45" s="144">
        <v>0</v>
      </c>
      <c r="P45" s="142">
        <f t="shared" si="1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2"/>
        <v>0</v>
      </c>
      <c r="J46" s="143"/>
      <c r="K46" s="140"/>
      <c r="L46" s="141"/>
      <c r="M46" s="142"/>
      <c r="N46" s="142">
        <f t="shared" si="0"/>
        <v>0</v>
      </c>
      <c r="O46" s="144">
        <v>0</v>
      </c>
      <c r="P46" s="142">
        <f t="shared" si="1"/>
        <v>0</v>
      </c>
      <c r="Q46" s="145"/>
      <c r="R46" s="154"/>
      <c r="S46" s="87"/>
      <c r="T46" s="155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2"/>
        <v>0</v>
      </c>
      <c r="J47" s="64"/>
      <c r="K47" s="65"/>
      <c r="L47" s="66"/>
      <c r="M47" s="67"/>
      <c r="N47" s="67">
        <f t="shared" si="0"/>
        <v>0</v>
      </c>
      <c r="O47" s="69">
        <v>0</v>
      </c>
      <c r="P47" s="67">
        <f t="shared" si="1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2"/>
        <v>0</v>
      </c>
      <c r="J48" s="64"/>
      <c r="K48" s="65"/>
      <c r="L48" s="66"/>
      <c r="M48" s="67"/>
      <c r="N48" s="67">
        <f t="shared" si="0"/>
        <v>0</v>
      </c>
      <c r="O48" s="69">
        <v>0</v>
      </c>
      <c r="P48" s="67">
        <f t="shared" si="1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2"/>
        <v>0</v>
      </c>
      <c r="J49" s="64"/>
      <c r="K49" s="65"/>
      <c r="L49" s="66"/>
      <c r="M49" s="67"/>
      <c r="N49" s="67">
        <f t="shared" si="0"/>
        <v>0</v>
      </c>
      <c r="O49" s="69">
        <v>0</v>
      </c>
      <c r="P49" s="67">
        <f t="shared" si="1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2"/>
        <v>0</v>
      </c>
      <c r="J50" s="64"/>
      <c r="K50" s="65"/>
      <c r="L50" s="66"/>
      <c r="M50" s="67"/>
      <c r="N50" s="67">
        <f t="shared" si="0"/>
        <v>0</v>
      </c>
      <c r="O50" s="69">
        <v>0</v>
      </c>
      <c r="P50" s="67">
        <f t="shared" si="1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2"/>
        <v>0</v>
      </c>
      <c r="J51" s="64"/>
      <c r="K51" s="65"/>
      <c r="L51" s="66"/>
      <c r="M51" s="67"/>
      <c r="N51" s="67">
        <f t="shared" si="0"/>
        <v>0</v>
      </c>
      <c r="O51" s="69">
        <v>0</v>
      </c>
      <c r="P51" s="67">
        <f t="shared" si="1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2"/>
        <v>0</v>
      </c>
      <c r="J52" s="64"/>
      <c r="K52" s="65"/>
      <c r="L52" s="66"/>
      <c r="M52" s="67"/>
      <c r="N52" s="67">
        <f t="shared" si="0"/>
        <v>0</v>
      </c>
      <c r="O52" s="69">
        <v>0</v>
      </c>
      <c r="P52" s="67">
        <f t="shared" si="1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2"/>
        <v>0</v>
      </c>
      <c r="J53" s="64"/>
      <c r="K53" s="65"/>
      <c r="L53" s="66"/>
      <c r="M53" s="67"/>
      <c r="N53" s="67">
        <f t="shared" si="0"/>
        <v>0</v>
      </c>
      <c r="O53" s="69">
        <v>0</v>
      </c>
      <c r="P53" s="67">
        <f t="shared" si="1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2"/>
        <v>0</v>
      </c>
      <c r="J54" s="64"/>
      <c r="K54" s="65"/>
      <c r="L54" s="66"/>
      <c r="M54" s="67"/>
      <c r="N54" s="67">
        <f t="shared" si="0"/>
        <v>0</v>
      </c>
      <c r="O54" s="69">
        <v>0</v>
      </c>
      <c r="P54" s="67">
        <f t="shared" si="1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2"/>
        <v>0</v>
      </c>
      <c r="J55" s="64"/>
      <c r="K55" s="65"/>
      <c r="L55" s="66"/>
      <c r="M55" s="67"/>
      <c r="N55" s="67">
        <f t="shared" si="0"/>
        <v>0</v>
      </c>
      <c r="O55" s="69">
        <v>0</v>
      </c>
      <c r="P55" s="67">
        <f t="shared" si="1"/>
        <v>0</v>
      </c>
      <c r="Q55" s="68"/>
      <c r="R55" s="151"/>
      <c r="S55" s="49"/>
      <c r="T55" s="150"/>
    </row>
    <row r="56" spans="2:20" ht="13.8" hidden="1">
      <c r="B56" s="91"/>
      <c r="C56" s="49"/>
      <c r="D56" s="135"/>
      <c r="E56" s="63"/>
      <c r="F56" s="65"/>
      <c r="G56" s="66"/>
      <c r="H56" s="67"/>
      <c r="I56" s="67">
        <f t="shared" si="2"/>
        <v>0</v>
      </c>
      <c r="J56" s="64"/>
      <c r="K56" s="65"/>
      <c r="L56" s="66"/>
      <c r="M56" s="67"/>
      <c r="N56" s="67">
        <f t="shared" si="0"/>
        <v>0</v>
      </c>
      <c r="O56" s="69">
        <v>0</v>
      </c>
      <c r="P56" s="67">
        <f t="shared" si="1"/>
        <v>0</v>
      </c>
      <c r="Q56" s="68"/>
      <c r="R56" s="148"/>
      <c r="S56" s="49"/>
      <c r="T56" s="149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2"/>
        <v>0</v>
      </c>
      <c r="J57" s="64"/>
      <c r="K57" s="65"/>
      <c r="L57" s="66"/>
      <c r="M57" s="67"/>
      <c r="N57" s="67">
        <f t="shared" si="0"/>
        <v>0</v>
      </c>
      <c r="O57" s="69">
        <v>0</v>
      </c>
      <c r="P57" s="67">
        <f t="shared" si="1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2"/>
        <v>0</v>
      </c>
      <c r="J58" s="64"/>
      <c r="K58" s="65"/>
      <c r="L58" s="66"/>
      <c r="M58" s="67"/>
      <c r="N58" s="67">
        <f t="shared" si="0"/>
        <v>0</v>
      </c>
      <c r="O58" s="69">
        <v>0</v>
      </c>
      <c r="P58" s="67">
        <f t="shared" si="1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2"/>
        <v>0</v>
      </c>
      <c r="J59" s="64"/>
      <c r="K59" s="65"/>
      <c r="L59" s="66"/>
      <c r="M59" s="67"/>
      <c r="N59" s="67">
        <f t="shared" si="0"/>
        <v>0</v>
      </c>
      <c r="O59" s="69">
        <v>0</v>
      </c>
      <c r="P59" s="67">
        <f t="shared" si="1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2"/>
        <v>0</v>
      </c>
      <c r="J60" s="64"/>
      <c r="K60" s="65"/>
      <c r="L60" s="66"/>
      <c r="M60" s="67"/>
      <c r="N60" s="67">
        <f t="shared" si="0"/>
        <v>0</v>
      </c>
      <c r="O60" s="69">
        <v>0</v>
      </c>
      <c r="P60" s="67">
        <f t="shared" si="1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2"/>
        <v>0</v>
      </c>
      <c r="J61" s="64"/>
      <c r="K61" s="65"/>
      <c r="L61" s="66"/>
      <c r="M61" s="67"/>
      <c r="N61" s="67">
        <f t="shared" si="0"/>
        <v>0</v>
      </c>
      <c r="O61" s="69">
        <v>0</v>
      </c>
      <c r="P61" s="67">
        <f t="shared" si="1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2"/>
        <v>0</v>
      </c>
      <c r="J62" s="64"/>
      <c r="K62" s="65"/>
      <c r="L62" s="66"/>
      <c r="M62" s="67"/>
      <c r="N62" s="67">
        <f t="shared" si="0"/>
        <v>0</v>
      </c>
      <c r="O62" s="69">
        <v>0</v>
      </c>
      <c r="P62" s="67">
        <f t="shared" si="1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2"/>
        <v>0</v>
      </c>
      <c r="J63" s="64"/>
      <c r="K63" s="65"/>
      <c r="L63" s="66"/>
      <c r="M63" s="67"/>
      <c r="N63" s="67">
        <f t="shared" si="0"/>
        <v>0</v>
      </c>
      <c r="O63" s="69">
        <v>0</v>
      </c>
      <c r="P63" s="67">
        <f t="shared" si="1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2"/>
        <v>0</v>
      </c>
      <c r="J64" s="64"/>
      <c r="K64" s="65"/>
      <c r="L64" s="66"/>
      <c r="M64" s="67"/>
      <c r="N64" s="67">
        <f t="shared" si="0"/>
        <v>0</v>
      </c>
      <c r="O64" s="69">
        <v>0</v>
      </c>
      <c r="P64" s="67">
        <f t="shared" si="1"/>
        <v>0</v>
      </c>
      <c r="Q64" s="68"/>
      <c r="R64" s="148"/>
      <c r="S64" s="49"/>
      <c r="T64" s="149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2"/>
        <v>0</v>
      </c>
      <c r="J65" s="64"/>
      <c r="K65" s="65"/>
      <c r="L65" s="66"/>
      <c r="M65" s="67"/>
      <c r="N65" s="67">
        <f t="shared" si="0"/>
        <v>0</v>
      </c>
      <c r="O65" s="69">
        <v>0</v>
      </c>
      <c r="P65" s="67">
        <f t="shared" si="1"/>
        <v>0</v>
      </c>
      <c r="Q65" s="68"/>
      <c r="R65" s="151"/>
      <c r="S65" s="49"/>
      <c r="T65" s="150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2"/>
        <v>0</v>
      </c>
      <c r="J66" s="64"/>
      <c r="K66" s="65"/>
      <c r="L66" s="66"/>
      <c r="M66" s="67"/>
      <c r="N66" s="67">
        <f t="shared" si="0"/>
        <v>0</v>
      </c>
      <c r="O66" s="69">
        <v>0</v>
      </c>
      <c r="P66" s="67">
        <f t="shared" si="1"/>
        <v>0</v>
      </c>
      <c r="Q66" s="68"/>
      <c r="R66" s="148"/>
      <c r="S66" s="49"/>
      <c r="T66" s="149"/>
    </row>
    <row r="67" spans="2:20" ht="13.8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2:20" ht="13.8">
      <c r="B68" s="70"/>
      <c r="C68" s="49"/>
      <c r="D68" s="92"/>
      <c r="E68" s="80"/>
      <c r="F68" s="171" t="s">
        <v>37</v>
      </c>
      <c r="G68" s="172"/>
      <c r="H68" s="172"/>
      <c r="I68" s="93">
        <f>SUM(I7:I66)</f>
        <v>0</v>
      </c>
      <c r="J68" s="64"/>
      <c r="K68" s="171" t="s">
        <v>11</v>
      </c>
      <c r="L68" s="172"/>
      <c r="M68" s="172"/>
      <c r="N68" s="172"/>
      <c r="O68" s="172"/>
      <c r="P68" s="94">
        <f>SUM(P6:P66)</f>
        <v>632850</v>
      </c>
      <c r="Q68" s="71"/>
      <c r="R68" s="156"/>
      <c r="S68" s="49"/>
      <c r="T68" s="49"/>
    </row>
    <row r="69" spans="2:20" ht="13.8" hidden="1">
      <c r="B69" s="70"/>
      <c r="C69" s="49"/>
      <c r="D69" s="92"/>
      <c r="E69" s="80"/>
      <c r="F69" s="173" t="s">
        <v>38</v>
      </c>
      <c r="G69" s="174"/>
      <c r="H69" s="174"/>
      <c r="I69" s="96">
        <v>0</v>
      </c>
      <c r="J69" s="64"/>
      <c r="K69" s="136"/>
      <c r="L69" s="137"/>
      <c r="M69" s="175" t="s">
        <v>38</v>
      </c>
      <c r="N69" s="175"/>
      <c r="O69" s="175"/>
      <c r="P69" s="97">
        <v>0</v>
      </c>
      <c r="Q69" s="72"/>
      <c r="R69" s="157"/>
      <c r="S69" s="49"/>
      <c r="T69" s="49"/>
    </row>
    <row r="70" spans="2:20" ht="13.8">
      <c r="B70" s="70"/>
      <c r="C70" s="49"/>
      <c r="D70" s="95"/>
      <c r="E70" s="95"/>
      <c r="F70" s="176" t="s">
        <v>12</v>
      </c>
      <c r="G70" s="175"/>
      <c r="H70" s="175"/>
      <c r="I70" s="96">
        <f>SUM(I68+I69)</f>
        <v>0</v>
      </c>
      <c r="J70" s="64"/>
      <c r="K70" s="176" t="s">
        <v>12</v>
      </c>
      <c r="L70" s="175"/>
      <c r="M70" s="175"/>
      <c r="N70" s="175"/>
      <c r="O70" s="175"/>
      <c r="P70" s="97">
        <f>SUM(P68+P69)</f>
        <v>632850</v>
      </c>
      <c r="Q70" s="72"/>
      <c r="R70" s="157"/>
      <c r="S70" s="49"/>
      <c r="T70" s="49"/>
    </row>
    <row r="71" spans="2:20" ht="13.8" hidden="1">
      <c r="B71" s="70"/>
      <c r="C71" s="49"/>
      <c r="D71" s="95"/>
      <c r="E71" s="98"/>
      <c r="F71" s="84"/>
      <c r="G71" s="177" t="s">
        <v>33</v>
      </c>
      <c r="H71" s="177"/>
      <c r="I71" s="99">
        <v>0</v>
      </c>
      <c r="J71" s="73"/>
      <c r="K71" s="178" t="s">
        <v>34</v>
      </c>
      <c r="L71" s="177"/>
      <c r="M71" s="177"/>
      <c r="N71" s="177"/>
      <c r="O71" s="177"/>
      <c r="P71" s="100">
        <v>0</v>
      </c>
      <c r="Q71" s="72"/>
      <c r="R71" s="157"/>
      <c r="S71" s="49"/>
      <c r="T71" s="49"/>
    </row>
    <row r="72" spans="2:20" ht="13.8">
      <c r="B72" s="70"/>
      <c r="C72" s="49"/>
      <c r="D72" s="49"/>
      <c r="E72" s="101"/>
      <c r="F72" s="82"/>
      <c r="G72" s="179" t="s">
        <v>35</v>
      </c>
      <c r="H72" s="179"/>
      <c r="I72" s="102">
        <f>+I70+I71</f>
        <v>0</v>
      </c>
      <c r="J72" s="64"/>
      <c r="K72" s="180" t="s">
        <v>13</v>
      </c>
      <c r="L72" s="179"/>
      <c r="M72" s="179"/>
      <c r="N72" s="179"/>
      <c r="O72" s="179"/>
      <c r="P72" s="106">
        <f>SUM(P70:P71)</f>
        <v>632850</v>
      </c>
      <c r="Q72" s="75"/>
      <c r="R72" s="157"/>
      <c r="S72" s="49"/>
      <c r="T72" s="49"/>
    </row>
    <row r="73" spans="2:20" ht="13.8">
      <c r="B73" s="70"/>
      <c r="C73" s="49"/>
      <c r="D73" s="95"/>
      <c r="E73" s="103"/>
      <c r="F73" s="82"/>
      <c r="G73" s="83"/>
      <c r="H73" s="83"/>
      <c r="I73" s="104"/>
      <c r="J73" s="64"/>
      <c r="K73" s="82"/>
      <c r="L73" s="83"/>
      <c r="M73" s="83"/>
      <c r="N73" s="83"/>
      <c r="O73" s="83"/>
      <c r="P73" s="74"/>
      <c r="Q73" s="75"/>
      <c r="R73" s="157"/>
      <c r="S73" s="49"/>
      <c r="T73" s="49"/>
    </row>
    <row r="74" spans="2:20" ht="14.4">
      <c r="B74" s="70"/>
      <c r="C74" s="49"/>
      <c r="D74" s="95"/>
      <c r="E74" s="81"/>
      <c r="F74" s="181"/>
      <c r="G74" s="182"/>
      <c r="H74" s="182"/>
      <c r="I74" s="105"/>
      <c r="J74" s="64"/>
      <c r="K74" s="181"/>
      <c r="L74" s="182"/>
      <c r="M74" s="182"/>
      <c r="N74" s="182"/>
      <c r="O74" s="182"/>
      <c r="P74" s="76"/>
      <c r="Q74" s="76"/>
      <c r="R74" s="105"/>
      <c r="S74" s="49"/>
      <c r="T74" s="49"/>
    </row>
    <row r="75" spans="2:20">
      <c r="B75" s="170"/>
      <c r="C75" s="170"/>
      <c r="D75" s="170"/>
      <c r="E75" s="170"/>
      <c r="F75" s="170"/>
      <c r="G75" s="170"/>
      <c r="H75" s="170"/>
    </row>
    <row r="76" spans="2:20">
      <c r="B76" s="170"/>
      <c r="C76" s="170"/>
      <c r="D76" s="170"/>
      <c r="E76" s="170"/>
      <c r="F76" s="170"/>
      <c r="G76" s="170"/>
      <c r="H76" s="170"/>
      <c r="I76" s="164">
        <f>P72-I72</f>
        <v>632850</v>
      </c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I27" sqref="I2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5" t="s">
        <v>14</v>
      </c>
      <c r="E4" s="185"/>
      <c r="F4" s="185"/>
      <c r="G4" s="191" t="s">
        <v>15</v>
      </c>
      <c r="H4" s="192"/>
      <c r="I4" s="192"/>
      <c r="J4" s="192"/>
      <c r="K4" s="192"/>
      <c r="L4" s="192"/>
      <c r="M4" s="193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161"/>
    </row>
    <row r="8" spans="1:13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0" t="s">
        <v>36</v>
      </c>
      <c r="E24" s="190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3" t="s">
        <v>30</v>
      </c>
      <c r="E27" s="184"/>
      <c r="F27" s="44">
        <f>'Daños Edificio'!I72</f>
        <v>0</v>
      </c>
      <c r="J27" s="183" t="s">
        <v>30</v>
      </c>
      <c r="K27" s="184"/>
      <c r="L27" s="44">
        <f>'Daños Edificio'!P72</f>
        <v>632850</v>
      </c>
    </row>
    <row r="28" spans="1:13" ht="15">
      <c r="D28" s="186" t="s">
        <v>31</v>
      </c>
      <c r="E28" s="187"/>
      <c r="F28" s="45">
        <f>F24</f>
        <v>0</v>
      </c>
      <c r="J28" s="186" t="s">
        <v>31</v>
      </c>
      <c r="K28" s="187"/>
      <c r="L28" s="45">
        <f>K24</f>
        <v>0</v>
      </c>
    </row>
    <row r="29" spans="1:13" ht="15.6">
      <c r="D29" s="188" t="s">
        <v>32</v>
      </c>
      <c r="E29" s="189"/>
      <c r="F29" s="46">
        <f>SUM(F27:F28)</f>
        <v>0</v>
      </c>
      <c r="J29" s="188" t="s">
        <v>32</v>
      </c>
      <c r="K29" s="189"/>
      <c r="L29" s="46">
        <f>SUM(L27:L28)</f>
        <v>632850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2024-11-20T21:20:32Z</dcterms:modified>
</cp:coreProperties>
</file>