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65/"/>
    </mc:Choice>
  </mc:AlternateContent>
  <xr:revisionPtr revIDLastSave="3" documentId="8_{A2991F86-A943-499E-9545-A1BEE82E5FDF}" xr6:coauthVersionLast="47" xr6:coauthVersionMax="47" xr10:uidLastSave="{880F8AAD-CAA0-41E3-821D-F8F572139F69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9" i="1" l="1"/>
  <c r="N33" i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4" i="1"/>
  <c r="P14" i="1" s="1"/>
  <c r="N15" i="1"/>
  <c r="P15" i="1" s="1"/>
  <c r="N16" i="1"/>
  <c r="P16" i="1" s="1"/>
  <c r="N17" i="1"/>
  <c r="P17" i="1" s="1"/>
  <c r="N18" i="1"/>
  <c r="P18" i="1" s="1"/>
  <c r="N20" i="1"/>
  <c r="P20" i="1" s="1"/>
  <c r="N22" i="1"/>
  <c r="P22" i="1" s="1"/>
  <c r="N23" i="1"/>
  <c r="P23" i="1" s="1"/>
  <c r="N24" i="1"/>
  <c r="P24" i="1" s="1"/>
  <c r="I17" i="1"/>
  <c r="I18" i="1"/>
  <c r="I20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<sst xmlns="http://schemas.openxmlformats.org/spreadsheetml/2006/main" count="149" uniqueCount="77">
  <si>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</si>
  <si>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</si>
  <si>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</si>
  <si>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</si>
  <si>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</si>
  <si>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</si>
  <si>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</si>
  <si>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</si>
  <si>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</si>
  <si>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</si>
  <si>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</si>
  <si>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</si>
  <si>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</si>
  <si>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</si>
  <si>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</si>
  <si>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</si>
  <si>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</si>
  <si>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</si>
  <si>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</si>
  <si>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</si>
  <si>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</si>
  <si>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</si>
  <si>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</si>
  <si>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</si>
  <si>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</si>
  <si>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</si>
  <si>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</si>
  <si>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</si>
  <si>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</si>
  <si>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</si>
  <si>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</si>
  <si>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</si>
  <si>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</si>
  <si>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</si>
  <si>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</si>
  <si>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</si>
  <si>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</si>
  <si>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</si>
  <si>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</si>
  <si>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</si>
  <si>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</si>
  <si>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</si>
  <si>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</si>
  <si>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</si>
  <si>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</si>
  <si>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Reparación Muro y Nicho</t>
  </si>
  <si>
    <t>Preparación base</t>
  </si>
  <si>
    <t>Prov. Y aplicación protector de humedad</t>
  </si>
  <si>
    <t>Prov. Y aplicación de pasta muro</t>
  </si>
  <si>
    <t>Lijado</t>
  </si>
  <si>
    <t>Prov. Y aplicación de pintura</t>
  </si>
  <si>
    <t>m2</t>
  </si>
  <si>
    <t xml:space="preserve">Piso Flotante </t>
  </si>
  <si>
    <t>Retiro de piso existente</t>
  </si>
  <si>
    <t>Retiro guardapolvos y junquillos</t>
  </si>
  <si>
    <t>Prov. E instalación espuma niveladora</t>
  </si>
  <si>
    <t>Prov. E instalacion piso flotante</t>
  </si>
  <si>
    <t>Prov. E instalación guardapolvos</t>
  </si>
  <si>
    <t>prov. E instalación junquillos</t>
  </si>
  <si>
    <t>ml</t>
  </si>
  <si>
    <t>Limpieza y Aseo</t>
  </si>
  <si>
    <t>Retiro de escombros</t>
  </si>
  <si>
    <t>gl</t>
  </si>
  <si>
    <t xml:space="preserve">Otros </t>
  </si>
  <si>
    <t>Gastos Notariales</t>
  </si>
  <si>
    <t>2.1</t>
  </si>
  <si>
    <t>2.2</t>
  </si>
  <si>
    <t>2.3</t>
  </si>
  <si>
    <t>2.4</t>
  </si>
  <si>
    <t>2.5</t>
  </si>
  <si>
    <t>2.6</t>
  </si>
  <si>
    <t>3.1</t>
  </si>
  <si>
    <t>4.1</t>
  </si>
  <si>
    <t>Ajuste Directo</t>
  </si>
  <si>
    <t>Sra. María Zulema Reyes Uribe</t>
  </si>
  <si>
    <t>Bueras N°610, Estaciónn Central</t>
  </si>
  <si>
    <t>Edificio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</si>
</sst>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8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D6" sqref="D6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7" bestFit="1" customWidth="1"/>
    <col min="5" max="5" width="1.109375" style="1" hidden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74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9" t="s">
        <v>0</v>
      </c>
      <c r="G3" s="180"/>
      <c r="H3" s="180"/>
      <c r="I3" s="181"/>
      <c r="J3" s="52"/>
      <c r="K3" s="182" t="s">
        <v>1</v>
      </c>
      <c r="L3" s="182"/>
      <c r="M3" s="183"/>
      <c r="N3" s="183"/>
      <c r="O3" s="183"/>
      <c r="P3" s="183"/>
      <c r="Q3" s="53"/>
      <c r="R3" s="50"/>
      <c r="S3" s="49"/>
      <c r="T3" s="49"/>
    </row>
    <row r="4" spans="2:20" ht="13.8">
      <c r="B4" s="86"/>
      <c r="C4" s="87"/>
      <c r="D4" s="88" t="s">
        <v>75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76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45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39</v>
      </c>
    </row>
    <row r="7" spans="2:20" s="166" customFormat="1" ht="13.8">
      <c r="B7" s="167" t="s">
        <v>40</v>
      </c>
      <c r="C7" s="168"/>
      <c r="D7" s="135" t="s">
        <v>46</v>
      </c>
      <c r="E7" s="165"/>
      <c r="F7" s="65"/>
      <c r="G7" s="163"/>
      <c r="H7" s="67"/>
      <c r="I7" s="67">
        <f t="shared" ref="I7:I17" si="0">+F7*H7</f>
        <v>0</v>
      </c>
      <c r="J7" s="64"/>
      <c r="K7" s="65">
        <v>4.3</v>
      </c>
      <c r="L7" s="163" t="s">
        <v>51</v>
      </c>
      <c r="M7" s="67">
        <v>3500</v>
      </c>
      <c r="N7" s="142">
        <f t="shared" ref="N7:N64" si="1">+K7*M7</f>
        <v>15050</v>
      </c>
      <c r="O7" s="69">
        <v>0</v>
      </c>
      <c r="P7" s="67">
        <f t="shared" ref="P7:P64" si="2">+(-N7*O7)+N7</f>
        <v>15050</v>
      </c>
      <c r="Q7" s="68"/>
      <c r="R7" s="148" t="s">
        <v>73</v>
      </c>
      <c r="S7" s="168"/>
      <c r="T7" s="148"/>
    </row>
    <row r="8" spans="2:20" s="166" customFormat="1" ht="13.8">
      <c r="B8" s="167" t="s">
        <v>41</v>
      </c>
      <c r="C8" s="168"/>
      <c r="D8" s="135" t="s">
        <v>47</v>
      </c>
      <c r="E8" s="165"/>
      <c r="F8" s="65"/>
      <c r="G8" s="163"/>
      <c r="H8" s="67"/>
      <c r="I8" s="67">
        <f t="shared" si="0"/>
        <v>0</v>
      </c>
      <c r="J8" s="64"/>
      <c r="K8" s="65">
        <v>4.3</v>
      </c>
      <c r="L8" s="163" t="s">
        <v>51</v>
      </c>
      <c r="M8" s="67">
        <v>4500</v>
      </c>
      <c r="N8" s="142">
        <f t="shared" si="1"/>
        <v>19350</v>
      </c>
      <c r="O8" s="69">
        <v>0</v>
      </c>
      <c r="P8" s="67">
        <f t="shared" si="2"/>
        <v>19350</v>
      </c>
      <c r="Q8" s="68"/>
      <c r="R8" s="148" t="s">
        <v>73</v>
      </c>
      <c r="S8" s="168"/>
      <c r="T8" s="148"/>
    </row>
    <row r="9" spans="2:20" s="166" customFormat="1" ht="13.8">
      <c r="B9" s="167" t="s">
        <v>42</v>
      </c>
      <c r="C9" s="168"/>
      <c r="D9" s="135" t="s">
        <v>48</v>
      </c>
      <c r="E9" s="165"/>
      <c r="F9" s="65"/>
      <c r="G9" s="163"/>
      <c r="H9" s="67"/>
      <c r="I9" s="67">
        <f t="shared" si="0"/>
        <v>0</v>
      </c>
      <c r="J9" s="64"/>
      <c r="K9" s="65">
        <v>4.3</v>
      </c>
      <c r="L9" s="163" t="s">
        <v>51</v>
      </c>
      <c r="M9" s="67">
        <v>6500</v>
      </c>
      <c r="N9" s="142">
        <f t="shared" ref="N9:N10" si="3">+K9*M9</f>
        <v>27950</v>
      </c>
      <c r="O9" s="69">
        <v>0</v>
      </c>
      <c r="P9" s="67">
        <f t="shared" ref="P9:P10" si="4">+(-N9*O9)+N9</f>
        <v>27950</v>
      </c>
      <c r="Q9" s="68"/>
      <c r="R9" s="148" t="s">
        <v>73</v>
      </c>
      <c r="S9" s="168"/>
      <c r="T9" s="148"/>
    </row>
    <row r="10" spans="2:20" s="166" customFormat="1" ht="13.8">
      <c r="B10" s="167" t="s">
        <v>43</v>
      </c>
      <c r="C10" s="168"/>
      <c r="D10" s="135" t="s">
        <v>49</v>
      </c>
      <c r="E10" s="165"/>
      <c r="F10" s="65"/>
      <c r="G10" s="163"/>
      <c r="H10" s="67"/>
      <c r="I10" s="67">
        <f t="shared" si="0"/>
        <v>0</v>
      </c>
      <c r="J10" s="64"/>
      <c r="K10" s="65">
        <v>4.3</v>
      </c>
      <c r="L10" s="163" t="s">
        <v>51</v>
      </c>
      <c r="M10" s="67">
        <v>1900</v>
      </c>
      <c r="N10" s="142">
        <f t="shared" si="3"/>
        <v>8170</v>
      </c>
      <c r="O10" s="69">
        <v>0</v>
      </c>
      <c r="P10" s="67">
        <f t="shared" si="4"/>
        <v>8170</v>
      </c>
      <c r="Q10" s="68"/>
      <c r="R10" s="148" t="s">
        <v>73</v>
      </c>
      <c r="S10" s="168"/>
      <c r="T10" s="148"/>
    </row>
    <row r="11" spans="2:20" s="166" customFormat="1" ht="13.8">
      <c r="B11" s="167" t="s">
        <v>44</v>
      </c>
      <c r="C11" s="168"/>
      <c r="D11" s="135" t="s">
        <v>50</v>
      </c>
      <c r="E11" s="165"/>
      <c r="F11" s="65"/>
      <c r="G11" s="163"/>
      <c r="H11" s="67"/>
      <c r="I11" s="67">
        <f t="shared" si="0"/>
        <v>0</v>
      </c>
      <c r="J11" s="64"/>
      <c r="K11" s="65">
        <v>4.3</v>
      </c>
      <c r="L11" s="163" t="s">
        <v>51</v>
      </c>
      <c r="M11" s="67">
        <v>19500</v>
      </c>
      <c r="N11" s="142">
        <f t="shared" si="1"/>
        <v>83850</v>
      </c>
      <c r="O11" s="69">
        <v>0</v>
      </c>
      <c r="P11" s="67">
        <f t="shared" si="2"/>
        <v>83850</v>
      </c>
      <c r="Q11" s="68"/>
      <c r="R11" s="148" t="s">
        <v>73</v>
      </c>
      <c r="S11" s="168"/>
      <c r="T11" s="148"/>
    </row>
    <row r="12" spans="2:20" ht="13.8">
      <c r="B12" s="55">
        <v>2</v>
      </c>
      <c r="C12" s="56"/>
      <c r="D12" s="90" t="s">
        <v>52</v>
      </c>
      <c r="E12" s="57"/>
      <c r="F12" s="58" t="s">
        <v>3</v>
      </c>
      <c r="G12" s="55" t="s">
        <v>4</v>
      </c>
      <c r="H12" s="59" t="s">
        <v>5</v>
      </c>
      <c r="I12" s="60" t="s">
        <v>6</v>
      </c>
      <c r="J12" s="54"/>
      <c r="K12" s="58" t="s">
        <v>3</v>
      </c>
      <c r="L12" s="55" t="s">
        <v>4</v>
      </c>
      <c r="M12" s="59" t="s">
        <v>5</v>
      </c>
      <c r="N12" s="60" t="s">
        <v>6</v>
      </c>
      <c r="O12" s="58" t="s">
        <v>7</v>
      </c>
      <c r="P12" s="62" t="s">
        <v>8</v>
      </c>
      <c r="Q12" s="61"/>
      <c r="R12" s="147" t="s">
        <v>9</v>
      </c>
      <c r="S12" s="49"/>
      <c r="T12" s="147" t="s">
        <v>39</v>
      </c>
    </row>
    <row r="13" spans="2:20" s="166" customFormat="1" ht="13.8">
      <c r="B13" s="167" t="s">
        <v>65</v>
      </c>
      <c r="C13" s="168"/>
      <c r="D13" s="135" t="s">
        <v>54</v>
      </c>
      <c r="E13" s="165"/>
      <c r="F13" s="65"/>
      <c r="G13" s="163"/>
      <c r="H13" s="67"/>
      <c r="I13" s="67">
        <f t="shared" si="0"/>
        <v>0</v>
      </c>
      <c r="J13" s="64"/>
      <c r="K13" s="65">
        <v>4</v>
      </c>
      <c r="L13" s="163" t="s">
        <v>59</v>
      </c>
      <c r="M13" s="67">
        <v>1900</v>
      </c>
      <c r="N13" s="142">
        <f t="shared" si="1"/>
        <v>7600</v>
      </c>
      <c r="O13" s="69">
        <v>0</v>
      </c>
      <c r="P13" s="67">
        <f t="shared" si="2"/>
        <v>7600</v>
      </c>
      <c r="Q13" s="68"/>
      <c r="R13" s="148" t="s">
        <v>73</v>
      </c>
      <c r="S13" s="168"/>
      <c r="T13" s="148"/>
    </row>
    <row r="14" spans="2:20" s="166" customFormat="1" ht="13.8">
      <c r="B14" s="167" t="s">
        <v>66</v>
      </c>
      <c r="C14" s="168"/>
      <c r="D14" s="135" t="s">
        <v>53</v>
      </c>
      <c r="E14" s="165"/>
      <c r="F14" s="65"/>
      <c r="G14" s="163"/>
      <c r="H14" s="67"/>
      <c r="I14" s="67">
        <f t="shared" si="0"/>
        <v>0</v>
      </c>
      <c r="J14" s="64"/>
      <c r="K14" s="65">
        <v>4</v>
      </c>
      <c r="L14" s="163" t="s">
        <v>51</v>
      </c>
      <c r="M14" s="67">
        <v>3500</v>
      </c>
      <c r="N14" s="142">
        <f t="shared" si="1"/>
        <v>14000</v>
      </c>
      <c r="O14" s="69">
        <v>0</v>
      </c>
      <c r="P14" s="67">
        <f t="shared" si="2"/>
        <v>14000</v>
      </c>
      <c r="Q14" s="68"/>
      <c r="R14" s="148" t="s">
        <v>73</v>
      </c>
      <c r="S14" s="168"/>
      <c r="T14" s="151"/>
    </row>
    <row r="15" spans="2:20" s="166" customFormat="1" ht="13.8">
      <c r="B15" s="167" t="s">
        <v>67</v>
      </c>
      <c r="C15" s="168"/>
      <c r="D15" s="135" t="s">
        <v>55</v>
      </c>
      <c r="E15" s="165"/>
      <c r="F15" s="65"/>
      <c r="G15" s="163"/>
      <c r="H15" s="67"/>
      <c r="I15" s="67">
        <f t="shared" si="0"/>
        <v>0</v>
      </c>
      <c r="J15" s="64"/>
      <c r="K15" s="65">
        <v>4</v>
      </c>
      <c r="L15" s="163" t="s">
        <v>51</v>
      </c>
      <c r="M15" s="67">
        <v>4500</v>
      </c>
      <c r="N15" s="142">
        <f t="shared" si="1"/>
        <v>18000</v>
      </c>
      <c r="O15" s="69">
        <v>0</v>
      </c>
      <c r="P15" s="67">
        <f t="shared" si="2"/>
        <v>18000</v>
      </c>
      <c r="Q15" s="68"/>
      <c r="R15" s="148" t="s">
        <v>73</v>
      </c>
      <c r="S15" s="168"/>
      <c r="T15" s="150"/>
    </row>
    <row r="16" spans="2:20" s="166" customFormat="1" ht="13.8">
      <c r="B16" s="167" t="s">
        <v>68</v>
      </c>
      <c r="C16" s="168"/>
      <c r="D16" s="135" t="s">
        <v>56</v>
      </c>
      <c r="E16" s="165"/>
      <c r="F16" s="65"/>
      <c r="G16" s="66"/>
      <c r="H16" s="67"/>
      <c r="I16" s="67">
        <f t="shared" si="0"/>
        <v>0</v>
      </c>
      <c r="J16" s="64"/>
      <c r="K16" s="65">
        <v>4</v>
      </c>
      <c r="L16" s="66" t="s">
        <v>51</v>
      </c>
      <c r="M16" s="67">
        <v>22500</v>
      </c>
      <c r="N16" s="142">
        <f t="shared" si="1"/>
        <v>90000</v>
      </c>
      <c r="O16" s="69">
        <v>0</v>
      </c>
      <c r="P16" s="67">
        <f t="shared" si="2"/>
        <v>90000</v>
      </c>
      <c r="Q16" s="68"/>
      <c r="R16" s="148" t="s">
        <v>73</v>
      </c>
      <c r="S16" s="168"/>
      <c r="T16" s="150"/>
    </row>
    <row r="17" spans="2:20" ht="13.8">
      <c r="B17" s="167" t="s">
        <v>69</v>
      </c>
      <c r="C17" s="49"/>
      <c r="D17" s="128" t="s">
        <v>57</v>
      </c>
      <c r="E17" s="63"/>
      <c r="F17" s="65"/>
      <c r="G17" s="66"/>
      <c r="H17" s="67"/>
      <c r="I17" s="67">
        <f t="shared" si="0"/>
        <v>0</v>
      </c>
      <c r="J17" s="64"/>
      <c r="K17" s="65">
        <v>4</v>
      </c>
      <c r="L17" s="66" t="s">
        <v>59</v>
      </c>
      <c r="M17" s="67">
        <v>7500</v>
      </c>
      <c r="N17" s="142">
        <f t="shared" si="1"/>
        <v>30000</v>
      </c>
      <c r="O17" s="69">
        <v>0</v>
      </c>
      <c r="P17" s="67">
        <f t="shared" si="2"/>
        <v>30000</v>
      </c>
      <c r="Q17" s="68"/>
      <c r="R17" s="148" t="s">
        <v>73</v>
      </c>
      <c r="S17" s="49"/>
      <c r="T17" s="150"/>
    </row>
    <row r="18" spans="2:20" ht="13.8">
      <c r="B18" s="167" t="s">
        <v>70</v>
      </c>
      <c r="C18" s="49"/>
      <c r="D18" s="128" t="s">
        <v>58</v>
      </c>
      <c r="E18" s="63"/>
      <c r="F18" s="65"/>
      <c r="G18" s="66"/>
      <c r="H18" s="67"/>
      <c r="I18" s="67">
        <f t="shared" ref="I18:I64" si="5">+F18*H18</f>
        <v>0</v>
      </c>
      <c r="J18" s="64"/>
      <c r="K18" s="65">
        <v>4</v>
      </c>
      <c r="L18" s="66" t="s">
        <v>59</v>
      </c>
      <c r="M18" s="67">
        <v>7500</v>
      </c>
      <c r="N18" s="142">
        <f t="shared" si="1"/>
        <v>30000</v>
      </c>
      <c r="O18" s="69">
        <v>0</v>
      </c>
      <c r="P18" s="67">
        <f t="shared" si="2"/>
        <v>30000</v>
      </c>
      <c r="Q18" s="68"/>
      <c r="R18" s="148" t="s">
        <v>73</v>
      </c>
      <c r="S18" s="49"/>
      <c r="T18" s="150"/>
    </row>
    <row r="19" spans="2:20" ht="13.8">
      <c r="B19" s="55">
        <v>3</v>
      </c>
      <c r="C19" s="56"/>
      <c r="D19" s="90" t="s">
        <v>60</v>
      </c>
      <c r="E19" s="57"/>
      <c r="F19" s="58" t="s">
        <v>3</v>
      </c>
      <c r="G19" s="55" t="s">
        <v>4</v>
      </c>
      <c r="H19" s="59" t="s">
        <v>5</v>
      </c>
      <c r="I19" s="60" t="s">
        <v>6</v>
      </c>
      <c r="J19" s="54"/>
      <c r="K19" s="58" t="s">
        <v>3</v>
      </c>
      <c r="L19" s="55" t="s">
        <v>4</v>
      </c>
      <c r="M19" s="59" t="s">
        <v>5</v>
      </c>
      <c r="N19" s="60" t="s">
        <v>6</v>
      </c>
      <c r="O19" s="58" t="s">
        <v>7</v>
      </c>
      <c r="P19" s="62" t="s">
        <v>8</v>
      </c>
      <c r="Q19" s="61"/>
      <c r="R19" s="147" t="s">
        <v>9</v>
      </c>
      <c r="S19" s="49"/>
      <c r="T19" s="147" t="s">
        <v>39</v>
      </c>
    </row>
    <row r="20" spans="2:20" ht="13.8">
      <c r="B20" s="167" t="s">
        <v>71</v>
      </c>
      <c r="C20" s="49"/>
      <c r="D20" s="128" t="s">
        <v>61</v>
      </c>
      <c r="E20" s="63"/>
      <c r="F20" s="65"/>
      <c r="G20" s="66"/>
      <c r="H20" s="67"/>
      <c r="I20" s="67">
        <f t="shared" si="5"/>
        <v>0</v>
      </c>
      <c r="J20" s="64"/>
      <c r="K20" s="65">
        <v>1</v>
      </c>
      <c r="L20" s="66" t="s">
        <v>62</v>
      </c>
      <c r="M20" s="67">
        <v>45000</v>
      </c>
      <c r="N20" s="142">
        <f t="shared" si="1"/>
        <v>45000</v>
      </c>
      <c r="O20" s="69">
        <v>0</v>
      </c>
      <c r="P20" s="67">
        <f t="shared" si="2"/>
        <v>45000</v>
      </c>
      <c r="Q20" s="68"/>
      <c r="R20" s="148" t="s">
        <v>73</v>
      </c>
      <c r="S20" s="49"/>
      <c r="T20" s="150"/>
    </row>
    <row r="21" spans="2:20" ht="13.8">
      <c r="B21" s="55">
        <v>4</v>
      </c>
      <c r="C21" s="56"/>
      <c r="D21" s="90" t="s">
        <v>63</v>
      </c>
      <c r="E21" s="57"/>
      <c r="F21" s="58" t="s">
        <v>3</v>
      </c>
      <c r="G21" s="55" t="s">
        <v>4</v>
      </c>
      <c r="H21" s="59" t="s">
        <v>5</v>
      </c>
      <c r="I21" s="60" t="s">
        <v>6</v>
      </c>
      <c r="J21" s="54"/>
      <c r="K21" s="58" t="s">
        <v>3</v>
      </c>
      <c r="L21" s="55" t="s">
        <v>4</v>
      </c>
      <c r="M21" s="59" t="s">
        <v>5</v>
      </c>
      <c r="N21" s="60" t="s">
        <v>6</v>
      </c>
      <c r="O21" s="58" t="s">
        <v>7</v>
      </c>
      <c r="P21" s="62" t="s">
        <v>8</v>
      </c>
      <c r="Q21" s="61"/>
      <c r="R21" s="147" t="s">
        <v>9</v>
      </c>
      <c r="S21" s="49"/>
      <c r="T21" s="147" t="s">
        <v>39</v>
      </c>
    </row>
    <row r="22" spans="2:20" ht="13.8">
      <c r="B22" s="167" t="s">
        <v>72</v>
      </c>
      <c r="C22" s="49"/>
      <c r="D22" s="128" t="s">
        <v>64</v>
      </c>
      <c r="E22" s="63"/>
      <c r="F22" s="65"/>
      <c r="G22" s="66"/>
      <c r="H22" s="67"/>
      <c r="I22" s="67">
        <f t="shared" si="5"/>
        <v>0</v>
      </c>
      <c r="J22" s="64"/>
      <c r="K22" s="65">
        <v>1</v>
      </c>
      <c r="L22" s="66" t="s">
        <v>62</v>
      </c>
      <c r="M22" s="67">
        <v>10000</v>
      </c>
      <c r="N22" s="142">
        <f t="shared" si="1"/>
        <v>10000</v>
      </c>
      <c r="O22" s="69">
        <v>0</v>
      </c>
      <c r="P22" s="67">
        <f t="shared" si="2"/>
        <v>10000</v>
      </c>
      <c r="Q22" s="68"/>
      <c r="R22" s="148" t="s">
        <v>73</v>
      </c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169"/>
      <c r="N23" s="142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169"/>
      <c r="N24" s="142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70"/>
      <c r="N25" s="142">
        <f t="shared" si="1"/>
        <v>0</v>
      </c>
      <c r="O25" s="144">
        <v>0</v>
      </c>
      <c r="P25" s="142">
        <f t="shared" si="2"/>
        <v>0</v>
      </c>
      <c r="Q25" s="145"/>
      <c r="R25" s="148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70"/>
      <c r="N26" s="142">
        <f t="shared" si="1"/>
        <v>0</v>
      </c>
      <c r="O26" s="144">
        <v>0</v>
      </c>
      <c r="P26" s="142">
        <f t="shared" si="2"/>
        <v>0</v>
      </c>
      <c r="Q26" s="145"/>
      <c r="R26" s="148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70"/>
      <c r="N27" s="142">
        <f t="shared" si="1"/>
        <v>0</v>
      </c>
      <c r="O27" s="144">
        <v>0</v>
      </c>
      <c r="P27" s="142">
        <f t="shared" si="2"/>
        <v>0</v>
      </c>
      <c r="Q27" s="145"/>
      <c r="R27" s="148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70"/>
      <c r="N28" s="142">
        <f t="shared" si="1"/>
        <v>0</v>
      </c>
      <c r="O28" s="144">
        <v>0</v>
      </c>
      <c r="P28" s="142">
        <f t="shared" si="2"/>
        <v>0</v>
      </c>
      <c r="Q28" s="145"/>
      <c r="R28" s="148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70"/>
      <c r="N29" s="142">
        <f t="shared" si="1"/>
        <v>0</v>
      </c>
      <c r="O29" s="144">
        <v>0</v>
      </c>
      <c r="P29" s="142">
        <f t="shared" si="2"/>
        <v>0</v>
      </c>
      <c r="Q29" s="145"/>
      <c r="R29" s="148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70"/>
      <c r="N30" s="142">
        <f t="shared" si="1"/>
        <v>0</v>
      </c>
      <c r="O30" s="144">
        <v>0</v>
      </c>
      <c r="P30" s="142">
        <f t="shared" si="2"/>
        <v>0</v>
      </c>
      <c r="Q30" s="145"/>
      <c r="R30" s="148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70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70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76"/>
      <c r="E33" s="177"/>
      <c r="F33" s="171"/>
      <c r="G33" s="172"/>
      <c r="H33" s="173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144">
        <v>0</v>
      </c>
      <c r="P33" s="142">
        <f t="shared" si="2"/>
        <v>0</v>
      </c>
      <c r="Q33" s="174"/>
      <c r="R33" s="175"/>
      <c r="S33" s="87"/>
      <c r="T33" s="155"/>
    </row>
    <row r="34" spans="2:20" ht="13.8" hidden="1">
      <c r="B34" s="91"/>
      <c r="C34" s="87"/>
      <c r="D34" s="178"/>
      <c r="E34" s="177"/>
      <c r="F34" s="171"/>
      <c r="G34" s="172"/>
      <c r="H34" s="173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2"/>
      <c r="S38" s="87"/>
      <c r="T38" s="153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48"/>
      <c r="S45" s="49"/>
      <c r="T45" s="149"/>
    </row>
    <row r="46" spans="2:20" ht="13.8" hidden="1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1"/>
      <c r="S46" s="49"/>
      <c r="T46" s="150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48"/>
      <c r="S54" s="49"/>
      <c r="T54" s="149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48"/>
      <c r="S62" s="49"/>
      <c r="T62" s="149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</row>
    <row r="66" spans="2:20" ht="13.2" customHeight="1">
      <c r="B66" s="70"/>
      <c r="C66" s="49"/>
      <c r="D66" s="92"/>
      <c r="E66" s="80"/>
      <c r="F66" s="185" t="s">
        <v>37</v>
      </c>
      <c r="G66" s="186"/>
      <c r="H66" s="186"/>
      <c r="I66" s="93">
        <f>SUM(I7:I65)</f>
        <v>0</v>
      </c>
      <c r="J66" s="64"/>
      <c r="K66" s="185" t="s">
        <v>11</v>
      </c>
      <c r="L66" s="186"/>
      <c r="M66" s="186"/>
      <c r="N66" s="186"/>
      <c r="O66" s="186"/>
      <c r="P66" s="94">
        <f>SUM(P7:P65)</f>
        <v>398970</v>
      </c>
      <c r="Q66" s="71"/>
      <c r="R66" s="156"/>
      <c r="S66" s="49"/>
      <c r="T66" s="49"/>
    </row>
    <row r="67" spans="2:20" ht="13.2" hidden="1" customHeight="1">
      <c r="B67" s="70"/>
      <c r="C67" s="49"/>
      <c r="D67" s="92"/>
      <c r="E67" s="80"/>
      <c r="F67" s="187" t="s">
        <v>38</v>
      </c>
      <c r="G67" s="188"/>
      <c r="H67" s="188"/>
      <c r="I67" s="96">
        <v>0</v>
      </c>
      <c r="J67" s="64"/>
      <c r="K67" s="136"/>
      <c r="L67" s="137"/>
      <c r="M67" s="189" t="s">
        <v>38</v>
      </c>
      <c r="N67" s="189"/>
      <c r="O67" s="189"/>
      <c r="P67" s="97">
        <v>0</v>
      </c>
      <c r="Q67" s="72"/>
      <c r="R67" s="157"/>
      <c r="S67" s="49"/>
      <c r="T67" s="49"/>
    </row>
    <row r="68" spans="2:20" ht="13.2" customHeight="1">
      <c r="B68" s="70"/>
      <c r="C68" s="49"/>
      <c r="D68" s="95"/>
      <c r="E68" s="95"/>
      <c r="F68" s="190" t="s">
        <v>12</v>
      </c>
      <c r="G68" s="189"/>
      <c r="H68" s="189"/>
      <c r="I68" s="96">
        <f>SUM(I66+I67)</f>
        <v>0</v>
      </c>
      <c r="J68" s="64"/>
      <c r="K68" s="190" t="s">
        <v>12</v>
      </c>
      <c r="L68" s="189"/>
      <c r="M68" s="189"/>
      <c r="N68" s="189"/>
      <c r="O68" s="189"/>
      <c r="P68" s="97">
        <f>SUM(P66+P67)</f>
        <v>398970</v>
      </c>
      <c r="Q68" s="72"/>
      <c r="R68" s="157"/>
      <c r="S68" s="49"/>
      <c r="T68" s="49"/>
    </row>
    <row r="69" spans="2:20" ht="13.2" customHeight="1">
      <c r="B69" s="70"/>
      <c r="C69" s="49"/>
      <c r="D69" s="95"/>
      <c r="E69" s="98"/>
      <c r="F69" s="84"/>
      <c r="G69" s="191" t="s">
        <v>33</v>
      </c>
      <c r="H69" s="191"/>
      <c r="I69" s="99">
        <v>0</v>
      </c>
      <c r="J69" s="73"/>
      <c r="K69" s="192" t="s">
        <v>34</v>
      </c>
      <c r="L69" s="191"/>
      <c r="M69" s="191"/>
      <c r="N69" s="191"/>
      <c r="O69" s="191"/>
      <c r="P69" s="100">
        <f>SUM(P7:P20)*19%</f>
        <v>73904.3</v>
      </c>
      <c r="Q69" s="72"/>
      <c r="R69" s="157"/>
      <c r="S69" s="49"/>
      <c r="T69" s="49"/>
    </row>
    <row r="70" spans="2:20" ht="13.2" customHeight="1">
      <c r="B70" s="70"/>
      <c r="C70" s="49"/>
      <c r="D70" s="49"/>
      <c r="E70" s="101"/>
      <c r="F70" s="82"/>
      <c r="G70" s="193" t="s">
        <v>35</v>
      </c>
      <c r="H70" s="193"/>
      <c r="I70" s="102">
        <f>+I68+I69</f>
        <v>0</v>
      </c>
      <c r="J70" s="64"/>
      <c r="K70" s="194" t="s">
        <v>13</v>
      </c>
      <c r="L70" s="193"/>
      <c r="M70" s="193"/>
      <c r="N70" s="193"/>
      <c r="O70" s="193"/>
      <c r="P70" s="106">
        <f>SUM(P68:P69)</f>
        <v>472874.3</v>
      </c>
      <c r="Q70" s="75"/>
      <c r="R70" s="157"/>
      <c r="S70" s="49"/>
      <c r="T70" s="49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83"/>
      <c r="N71" s="83"/>
      <c r="O71" s="83"/>
      <c r="P71" s="74"/>
      <c r="Q71" s="75"/>
      <c r="R71" s="157"/>
      <c r="S71" s="49"/>
      <c r="T71" s="49"/>
    </row>
    <row r="72" spans="2:20" ht="13.2" customHeight="1">
      <c r="B72" s="70"/>
      <c r="C72" s="49"/>
      <c r="D72" s="95"/>
      <c r="E72" s="81"/>
      <c r="F72" s="195"/>
      <c r="G72" s="196"/>
      <c r="H72" s="196"/>
      <c r="I72" s="105"/>
      <c r="J72" s="64"/>
      <c r="K72" s="195"/>
      <c r="L72" s="196"/>
      <c r="M72" s="196"/>
      <c r="N72" s="196"/>
      <c r="O72" s="196"/>
      <c r="P72" s="76"/>
      <c r="Q72" s="76"/>
      <c r="R72" s="105"/>
      <c r="S72" s="49"/>
      <c r="T72" s="49"/>
    </row>
    <row r="73" spans="2:20" ht="13.2" customHeight="1">
      <c r="B73" s="184"/>
      <c r="C73" s="184"/>
      <c r="D73" s="184"/>
      <c r="E73" s="184"/>
      <c r="F73" s="184"/>
      <c r="G73" s="184"/>
      <c r="H73" s="184"/>
    </row>
    <row r="74" spans="2:20">
      <c r="B74" s="184"/>
      <c r="C74" s="184"/>
      <c r="D74" s="184"/>
      <c r="E74" s="184"/>
      <c r="F74" s="184"/>
      <c r="G74" s="184"/>
      <c r="H74" s="184"/>
      <c r="I74" s="164">
        <f>P70-I70</f>
        <v>472874.3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L29" sqref="L2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1.554687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99" t="s">
        <v>14</v>
      </c>
      <c r="E4" s="199"/>
      <c r="F4" s="199"/>
      <c r="G4" s="205" t="s">
        <v>15</v>
      </c>
      <c r="H4" s="206"/>
      <c r="I4" s="206"/>
      <c r="J4" s="206"/>
      <c r="K4" s="206"/>
      <c r="L4" s="206"/>
      <c r="M4" s="207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204" t="s">
        <v>36</v>
      </c>
      <c r="E24" s="204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97" t="s">
        <v>30</v>
      </c>
      <c r="E27" s="198"/>
      <c r="F27" s="44">
        <f>'Daños Edificio'!I70</f>
        <v>0</v>
      </c>
      <c r="J27" s="197" t="s">
        <v>30</v>
      </c>
      <c r="K27" s="198"/>
      <c r="L27" s="44">
        <f>'Daños Edificio'!P70</f>
        <v>472874.3</v>
      </c>
    </row>
    <row r="28" spans="1:13" ht="15">
      <c r="D28" s="200" t="s">
        <v>31</v>
      </c>
      <c r="E28" s="201"/>
      <c r="F28" s="45">
        <f>F24</f>
        <v>0</v>
      </c>
      <c r="J28" s="200" t="s">
        <v>31</v>
      </c>
      <c r="K28" s="201"/>
      <c r="L28" s="45">
        <f>K24</f>
        <v>0</v>
      </c>
    </row>
    <row r="29" spans="1:13" ht="15.6">
      <c r="D29" s="202" t="s">
        <v>32</v>
      </c>
      <c r="E29" s="203"/>
      <c r="F29" s="46">
        <f>SUM(F27:F28)</f>
        <v>0</v>
      </c>
      <c r="J29" s="202" t="s">
        <v>32</v>
      </c>
      <c r="K29" s="203"/>
      <c r="L29" s="46">
        <f>SUM(L27:L28)</f>
        <v>472874.3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2024-12-16T22:48:01Z</dcterms:modified>
</cp:coreProperties>
</file>