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58/"/>
    </mc:Choice>
  </mc:AlternateContent>
  <xr:revisionPtr revIDLastSave="0" documentId="8_{0D81EDF6-B281-4BCD-8703-5B1808C7B2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P7" i="1" s="1"/>
  <c r="N8" i="1"/>
  <c r="P8" i="1" s="1"/>
  <c r="N9" i="1"/>
  <c r="P9" i="1" s="1"/>
  <c r="I7" i="1"/>
  <c r="I8" i="1"/>
  <c r="I9" i="1"/>
  <c r="I10" i="1"/>
  <c r="N10" i="1"/>
  <c r="P10" i="1" s="1"/>
  <c r="I11" i="1"/>
  <c r="N11" i="1"/>
  <c r="P11" i="1" s="1"/>
  <c r="I12" i="1"/>
  <c r="P12" i="1"/>
  <c r="P68" i="1" s="1"/>
  <c r="I13" i="1"/>
  <c r="N13" i="1"/>
  <c r="P13" i="1" s="1"/>
  <c r="I14" i="1"/>
  <c r="N14" i="1"/>
  <c r="P14" i="1" s="1"/>
  <c r="I15" i="1"/>
  <c r="N15" i="1"/>
  <c r="P15" i="1" s="1"/>
  <c r="I16" i="1"/>
  <c r="N16" i="1"/>
  <c r="P16" i="1" s="1"/>
  <c r="I17" i="1"/>
  <c r="N17" i="1"/>
  <c r="P17" i="1" s="1"/>
  <c r="I18" i="1"/>
  <c r="N18" i="1"/>
  <c r="P18" i="1" s="1"/>
  <c r="I19" i="1"/>
  <c r="N19" i="1"/>
  <c r="P19" i="1" s="1"/>
  <c r="I20" i="1"/>
  <c r="N20" i="1"/>
  <c r="P20" i="1" s="1"/>
  <c r="I21" i="1"/>
  <c r="N21" i="1"/>
  <c r="P21" i="1" s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I68" i="1" l="1"/>
  <c r="I70" i="1" s="1"/>
  <c r="P70" i="1"/>
  <c r="I72" i="1" l="1"/>
  <c r="P72" i="1"/>
  <c r="L27" i="3" s="1"/>
  <c r="I20" i="3"/>
  <c r="K20" i="3" s="1"/>
  <c r="I21" i="3"/>
  <c r="K21" i="3" s="1"/>
  <c r="F27" i="3" l="1"/>
  <c r="I76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<sst xmlns="http://schemas.openxmlformats.org/spreadsheetml/2006/main" count="92" uniqueCount="63">
  <si>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</si>
  <si>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</si>
  <si>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</si>
  <si>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</si>
  <si>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</si>
  <si>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</si>
  <si>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</si>
  <si>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</si>
  <si>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</si>
  <si>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</si>
  <si>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</si>
  <si>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</si>
  <si>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</si>
  <si>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</si>
  <si>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</si>
  <si>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</si>
  <si>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</si>
  <si>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</si>
  <si>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</si>
  <si>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</si>
  <si>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</si>
  <si>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</si>
  <si>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</si>
  <si>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</si>
  <si>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</si>
  <si>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</si>
  <si>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</si>
  <si>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</si>
  <si>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</si>
  <si>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</si>
  <si>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</si>
  <si>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</si>
  <si>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</si>
  <si>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</si>
  <si>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</si>
  <si>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</si>
  <si>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</si>
  <si>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</si>
  <si>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</si>
  <si>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</si>
  <si>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</si>
  <si>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https://mercadotelas.cl/producto/tela-punto/pique/rollo-tela-pique-grueso/</t>
  </si>
  <si>
    <t>Ajuste acorde al mercado</t>
  </si>
  <si>
    <t xml:space="preserve">Planchas de Vulcanita 10 mm </t>
  </si>
  <si>
    <t>Sacos de Bekron para Porcelanato</t>
  </si>
  <si>
    <t xml:space="preserve">Sacos de Bekron para cerámica </t>
  </si>
  <si>
    <t>Sacos de Mortero</t>
  </si>
  <si>
    <t xml:space="preserve">Saco Yeso </t>
  </si>
  <si>
    <t xml:space="preserve">Plancha de terciado estructural 122X244 </t>
  </si>
  <si>
    <t xml:space="preserve">Planchas de terciado ranurado9 m 122X240 cm </t>
  </si>
  <si>
    <t>1.1</t>
  </si>
  <si>
    <t>1.2</t>
  </si>
  <si>
    <t>1.3</t>
  </si>
  <si>
    <t>1.4</t>
  </si>
  <si>
    <t>1.5</t>
  </si>
  <si>
    <t>1.6</t>
  </si>
  <si>
    <t>1.7</t>
  </si>
  <si>
    <t>Gastos Notariales</t>
  </si>
  <si>
    <t>gl</t>
  </si>
  <si>
    <t>1.8</t>
  </si>
  <si>
    <t>Sr. Gastón Amadís Zamorano Poblete</t>
  </si>
  <si>
    <t>Concordia N°0651 Casa K, Peñaflor</t>
  </si>
  <si>
    <t xml:space="preserve">Materiales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</si>
</sst>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5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3" fontId="13" fillId="2" borderId="1" xfId="0" applyNumberFormat="1" applyFont="1" applyFill="1" applyBorder="1" applyAlignment="1">
      <alignment horizontal="center" vertical="center" wrapText="1"/>
    </xf>
    <xf numFmtId="2" fontId="18" fillId="3" borderId="0" xfId="0" applyNumberFormat="1" applyFont="1" applyFill="1" applyBorder="1" applyAlignment="1">
      <alignment horizontal="right" vertical="center" wrapText="1"/>
    </xf>
    <xf numFmtId="166" fontId="5" fillId="2" borderId="0" xfId="0" applyNumberFormat="1" applyFont="1" applyFill="1"/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tabSelected="1" zoomScale="85" zoomScaleNormal="85" workbookViewId="0">
      <selection activeCell="N13" sqref="N13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hidden="1" customWidth="1"/>
    <col min="6" max="8" width="11.4414062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60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3" t="s">
        <v>0</v>
      </c>
      <c r="G3" s="164"/>
      <c r="H3" s="164"/>
      <c r="I3" s="165"/>
      <c r="J3" s="52"/>
      <c r="K3" s="166" t="s">
        <v>1</v>
      </c>
      <c r="L3" s="166"/>
      <c r="M3" s="167"/>
      <c r="N3" s="167"/>
      <c r="O3" s="167"/>
      <c r="P3" s="167"/>
      <c r="Q3" s="53"/>
      <c r="R3" s="50"/>
      <c r="S3" s="49"/>
      <c r="T3" s="49"/>
    </row>
    <row r="4" spans="2:20" ht="13.8">
      <c r="B4" s="86"/>
      <c r="C4" s="87"/>
      <c r="D4" s="88" t="s">
        <v>61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62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50</v>
      </c>
      <c r="C7" s="49"/>
      <c r="D7" s="135" t="s">
        <v>43</v>
      </c>
      <c r="E7" s="63"/>
      <c r="F7" s="65">
        <v>1</v>
      </c>
      <c r="G7" s="192" t="s">
        <v>4</v>
      </c>
      <c r="H7" s="67">
        <v>7090</v>
      </c>
      <c r="I7" s="67">
        <f t="shared" ref="I7:I66" si="0">+F7*H7</f>
        <v>7090</v>
      </c>
      <c r="J7" s="64"/>
      <c r="K7" s="65">
        <v>1</v>
      </c>
      <c r="L7" s="192" t="s">
        <v>4</v>
      </c>
      <c r="M7" s="67">
        <v>12790</v>
      </c>
      <c r="N7" s="67">
        <f t="shared" ref="N7:N66" si="1">+K7*M7</f>
        <v>12790</v>
      </c>
      <c r="O7" s="69">
        <v>0</v>
      </c>
      <c r="P7" s="67">
        <f t="shared" ref="P7:P66" si="2">+(-N7*O7)+N7</f>
        <v>12790</v>
      </c>
      <c r="Q7" s="68"/>
      <c r="R7" s="148"/>
      <c r="S7" s="49"/>
      <c r="T7" s="149"/>
    </row>
    <row r="8" spans="2:20" ht="13.8">
      <c r="B8" s="91" t="s">
        <v>51</v>
      </c>
      <c r="C8" s="49"/>
      <c r="D8" s="135" t="s">
        <v>44</v>
      </c>
      <c r="E8" s="63"/>
      <c r="F8" s="65">
        <v>4</v>
      </c>
      <c r="G8" s="192" t="s">
        <v>4</v>
      </c>
      <c r="H8" s="67">
        <v>8690</v>
      </c>
      <c r="I8" s="67">
        <f t="shared" si="0"/>
        <v>34760</v>
      </c>
      <c r="J8" s="64"/>
      <c r="K8" s="65">
        <v>4</v>
      </c>
      <c r="L8" s="192" t="s">
        <v>4</v>
      </c>
      <c r="M8" s="67">
        <v>10690</v>
      </c>
      <c r="N8" s="67">
        <f t="shared" si="1"/>
        <v>42760</v>
      </c>
      <c r="O8" s="69">
        <v>0</v>
      </c>
      <c r="P8" s="67">
        <f t="shared" si="2"/>
        <v>42760</v>
      </c>
      <c r="Q8" s="68"/>
      <c r="R8" s="148"/>
      <c r="S8" s="49"/>
      <c r="T8" s="149"/>
    </row>
    <row r="9" spans="2:20" ht="13.8">
      <c r="B9" s="91" t="s">
        <v>52</v>
      </c>
      <c r="C9" s="49"/>
      <c r="D9" s="135" t="s">
        <v>45</v>
      </c>
      <c r="E9" s="63"/>
      <c r="F9" s="65">
        <v>4</v>
      </c>
      <c r="G9" s="192" t="s">
        <v>4</v>
      </c>
      <c r="H9" s="67">
        <v>5490</v>
      </c>
      <c r="I9" s="67">
        <f t="shared" si="0"/>
        <v>21960</v>
      </c>
      <c r="J9" s="64"/>
      <c r="K9" s="65">
        <v>4</v>
      </c>
      <c r="L9" s="192" t="s">
        <v>4</v>
      </c>
      <c r="M9" s="67">
        <v>5490</v>
      </c>
      <c r="N9" s="67">
        <f t="shared" si="1"/>
        <v>21960</v>
      </c>
      <c r="O9" s="69">
        <v>0</v>
      </c>
      <c r="P9" s="67">
        <f t="shared" si="2"/>
        <v>21960</v>
      </c>
      <c r="Q9" s="68"/>
      <c r="R9" s="148"/>
      <c r="S9" s="49"/>
      <c r="T9" s="149"/>
    </row>
    <row r="10" spans="2:20" ht="13.8">
      <c r="B10" s="91" t="s">
        <v>53</v>
      </c>
      <c r="C10" s="49"/>
      <c r="D10" s="128" t="s">
        <v>46</v>
      </c>
      <c r="E10" s="63"/>
      <c r="F10" s="65">
        <v>4</v>
      </c>
      <c r="G10" s="192" t="s">
        <v>4</v>
      </c>
      <c r="H10" s="67">
        <v>2290</v>
      </c>
      <c r="I10" s="67">
        <f t="shared" si="0"/>
        <v>9160</v>
      </c>
      <c r="J10" s="64"/>
      <c r="K10" s="65">
        <v>4</v>
      </c>
      <c r="L10" s="192" t="s">
        <v>4</v>
      </c>
      <c r="M10" s="67">
        <v>8245</v>
      </c>
      <c r="N10" s="67">
        <f t="shared" si="1"/>
        <v>32980</v>
      </c>
      <c r="O10" s="69">
        <v>0</v>
      </c>
      <c r="P10" s="67">
        <f t="shared" si="2"/>
        <v>32980</v>
      </c>
      <c r="Q10" s="68"/>
      <c r="R10" s="148"/>
      <c r="S10" s="49"/>
      <c r="T10" s="149"/>
    </row>
    <row r="11" spans="2:20" ht="13.8">
      <c r="B11" s="91" t="s">
        <v>54</v>
      </c>
      <c r="C11" s="49"/>
      <c r="D11" s="135" t="s">
        <v>47</v>
      </c>
      <c r="E11" s="63"/>
      <c r="F11" s="65">
        <v>2</v>
      </c>
      <c r="G11" s="192" t="s">
        <v>4</v>
      </c>
      <c r="H11" s="67">
        <v>5490</v>
      </c>
      <c r="I11" s="67">
        <f t="shared" si="0"/>
        <v>10980</v>
      </c>
      <c r="J11" s="64"/>
      <c r="K11" s="65">
        <v>2</v>
      </c>
      <c r="L11" s="192" t="s">
        <v>4</v>
      </c>
      <c r="M11" s="67">
        <v>5990</v>
      </c>
      <c r="N11" s="67">
        <f t="shared" si="1"/>
        <v>11980</v>
      </c>
      <c r="O11" s="69">
        <v>0</v>
      </c>
      <c r="P11" s="67">
        <f t="shared" si="2"/>
        <v>11980</v>
      </c>
      <c r="Q11" s="68"/>
      <c r="R11" s="148"/>
      <c r="S11" s="49"/>
      <c r="T11" s="149"/>
    </row>
    <row r="12" spans="2:20" ht="13.8">
      <c r="B12" s="91" t="s">
        <v>55</v>
      </c>
      <c r="C12" s="49"/>
      <c r="D12" s="135" t="s">
        <v>48</v>
      </c>
      <c r="E12" s="63"/>
      <c r="F12" s="65">
        <v>1</v>
      </c>
      <c r="G12" s="192" t="s">
        <v>4</v>
      </c>
      <c r="H12" s="67">
        <v>26990</v>
      </c>
      <c r="I12" s="67">
        <f t="shared" si="0"/>
        <v>26990</v>
      </c>
      <c r="J12" s="64"/>
      <c r="K12" s="65">
        <v>1</v>
      </c>
      <c r="L12" s="192" t="s">
        <v>4</v>
      </c>
      <c r="M12" s="67">
        <v>30940</v>
      </c>
      <c r="N12" s="67">
        <v>25990</v>
      </c>
      <c r="O12" s="69">
        <v>0</v>
      </c>
      <c r="P12" s="67">
        <f t="shared" si="2"/>
        <v>25990</v>
      </c>
      <c r="Q12" s="68"/>
      <c r="R12" s="148"/>
      <c r="S12" s="49"/>
      <c r="T12" s="150"/>
    </row>
    <row r="13" spans="2:20" ht="13.8">
      <c r="B13" s="91" t="s">
        <v>56</v>
      </c>
      <c r="C13" s="49"/>
      <c r="D13" s="128" t="s">
        <v>49</v>
      </c>
      <c r="E13" s="63"/>
      <c r="F13" s="65">
        <v>3</v>
      </c>
      <c r="G13" s="192" t="s">
        <v>4</v>
      </c>
      <c r="H13" s="67">
        <v>22590</v>
      </c>
      <c r="I13" s="67">
        <f t="shared" si="0"/>
        <v>67770</v>
      </c>
      <c r="J13" s="64"/>
      <c r="K13" s="65">
        <v>3</v>
      </c>
      <c r="L13" s="192" t="s">
        <v>4</v>
      </c>
      <c r="M13" s="67">
        <v>22590</v>
      </c>
      <c r="N13" s="67">
        <f t="shared" si="1"/>
        <v>67770</v>
      </c>
      <c r="O13" s="69">
        <v>0</v>
      </c>
      <c r="P13" s="67">
        <f t="shared" si="2"/>
        <v>67770</v>
      </c>
      <c r="Q13" s="68"/>
      <c r="R13" s="151"/>
      <c r="S13" s="49"/>
      <c r="T13" s="150"/>
    </row>
    <row r="14" spans="2:20" ht="13.8">
      <c r="B14" s="91" t="s">
        <v>59</v>
      </c>
      <c r="C14" s="49"/>
      <c r="D14" s="128" t="s">
        <v>57</v>
      </c>
      <c r="E14" s="63"/>
      <c r="F14" s="65">
        <v>1</v>
      </c>
      <c r="G14" s="192" t="s">
        <v>58</v>
      </c>
      <c r="H14" s="67">
        <v>10000</v>
      </c>
      <c r="I14" s="67">
        <f t="shared" si="0"/>
        <v>10000</v>
      </c>
      <c r="J14" s="64"/>
      <c r="K14" s="65">
        <v>1</v>
      </c>
      <c r="L14" s="192" t="s">
        <v>58</v>
      </c>
      <c r="M14" s="67">
        <v>10000</v>
      </c>
      <c r="N14" s="67">
        <f t="shared" si="1"/>
        <v>10000</v>
      </c>
      <c r="O14" s="69">
        <v>0</v>
      </c>
      <c r="P14" s="67">
        <f t="shared" si="2"/>
        <v>10000</v>
      </c>
      <c r="Q14" s="68"/>
      <c r="R14" s="151"/>
      <c r="S14" s="49"/>
      <c r="T14" s="150"/>
    </row>
    <row r="15" spans="2:20" ht="13.8" hidden="1">
      <c r="B15" s="91"/>
      <c r="C15" s="49"/>
      <c r="D15" s="128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1"/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48"/>
      <c r="S21" s="49"/>
      <c r="T21" s="149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51"/>
      <c r="S22" s="49"/>
      <c r="T22" s="150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51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0"/>
        <v>0</v>
      </c>
      <c r="J25" s="143"/>
      <c r="K25" s="140"/>
      <c r="L25" s="141"/>
      <c r="M25" s="142"/>
      <c r="N25" s="142">
        <f t="shared" si="1"/>
        <v>0</v>
      </c>
      <c r="O25" s="144">
        <v>0</v>
      </c>
      <c r="P25" s="142">
        <f t="shared" si="2"/>
        <v>0</v>
      </c>
      <c r="Q25" s="145"/>
      <c r="R25" s="152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4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2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2"/>
      <c r="S42" s="87"/>
      <c r="T42" s="153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0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48"/>
      <c r="S49" s="49"/>
      <c r="T49" s="149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35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48"/>
      <c r="S56" s="49"/>
      <c r="T56" s="149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51"/>
      <c r="S65" s="49"/>
      <c r="T65" s="150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48"/>
      <c r="S66" s="49"/>
      <c r="T66" s="149"/>
    </row>
    <row r="67" spans="2:20" ht="13.8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</row>
    <row r="68" spans="2:20" ht="13.8">
      <c r="B68" s="70"/>
      <c r="C68" s="49"/>
      <c r="D68" s="92"/>
      <c r="E68" s="80"/>
      <c r="F68" s="169" t="s">
        <v>37</v>
      </c>
      <c r="G68" s="170"/>
      <c r="H68" s="170"/>
      <c r="I68" s="93">
        <f>SUM(I7:I66)</f>
        <v>188710</v>
      </c>
      <c r="J68" s="64"/>
      <c r="K68" s="169" t="s">
        <v>11</v>
      </c>
      <c r="L68" s="170"/>
      <c r="M68" s="170"/>
      <c r="N68" s="170"/>
      <c r="O68" s="170"/>
      <c r="P68" s="94">
        <f>SUM(P6:P66)</f>
        <v>226230</v>
      </c>
      <c r="Q68" s="71"/>
      <c r="R68" s="156"/>
      <c r="S68" s="49"/>
      <c r="T68" s="49"/>
    </row>
    <row r="69" spans="2:20" ht="13.8" hidden="1">
      <c r="B69" s="70"/>
      <c r="C69" s="49"/>
      <c r="D69" s="92"/>
      <c r="E69" s="80"/>
      <c r="F69" s="171" t="s">
        <v>38</v>
      </c>
      <c r="G69" s="172"/>
      <c r="H69" s="172"/>
      <c r="I69" s="96">
        <v>0</v>
      </c>
      <c r="J69" s="64"/>
      <c r="K69" s="136"/>
      <c r="L69" s="137"/>
      <c r="M69" s="173" t="s">
        <v>38</v>
      </c>
      <c r="N69" s="173"/>
      <c r="O69" s="173"/>
      <c r="P69" s="97">
        <v>0</v>
      </c>
      <c r="Q69" s="72"/>
      <c r="R69" s="157"/>
      <c r="S69" s="49"/>
      <c r="T69" s="49"/>
    </row>
    <row r="70" spans="2:20" ht="13.8">
      <c r="B70" s="70"/>
      <c r="C70" s="49"/>
      <c r="D70" s="95"/>
      <c r="E70" s="95"/>
      <c r="F70" s="174" t="s">
        <v>12</v>
      </c>
      <c r="G70" s="173"/>
      <c r="H70" s="173"/>
      <c r="I70" s="96">
        <f>SUM(I68+I69)</f>
        <v>188710</v>
      </c>
      <c r="J70" s="64"/>
      <c r="K70" s="174" t="s">
        <v>12</v>
      </c>
      <c r="L70" s="173"/>
      <c r="M70" s="173"/>
      <c r="N70" s="173"/>
      <c r="O70" s="173"/>
      <c r="P70" s="97">
        <f>SUM(P68+P69)</f>
        <v>226230</v>
      </c>
      <c r="Q70" s="72"/>
      <c r="R70" s="157"/>
      <c r="S70" s="49"/>
      <c r="T70" s="49"/>
    </row>
    <row r="71" spans="2:20" ht="13.8" hidden="1">
      <c r="B71" s="70"/>
      <c r="C71" s="49"/>
      <c r="D71" s="95"/>
      <c r="E71" s="98"/>
      <c r="F71" s="84"/>
      <c r="G71" s="175" t="s">
        <v>33</v>
      </c>
      <c r="H71" s="175"/>
      <c r="I71" s="99">
        <v>0</v>
      </c>
      <c r="J71" s="73"/>
      <c r="K71" s="176" t="s">
        <v>34</v>
      </c>
      <c r="L71" s="193"/>
      <c r="M71" s="193"/>
      <c r="N71" s="193"/>
      <c r="O71" s="193"/>
      <c r="P71" s="100">
        <v>0</v>
      </c>
      <c r="Q71" s="72"/>
      <c r="R71" s="157"/>
      <c r="S71" s="49"/>
      <c r="T71" s="49"/>
    </row>
    <row r="72" spans="2:20" ht="13.8">
      <c r="B72" s="70"/>
      <c r="C72" s="49"/>
      <c r="D72" s="49"/>
      <c r="E72" s="101"/>
      <c r="F72" s="82"/>
      <c r="G72" s="177" t="s">
        <v>35</v>
      </c>
      <c r="H72" s="177"/>
      <c r="I72" s="102">
        <f>+I70+I71</f>
        <v>188710</v>
      </c>
      <c r="J72" s="64"/>
      <c r="K72" s="178" t="s">
        <v>13</v>
      </c>
      <c r="L72" s="177"/>
      <c r="M72" s="177"/>
      <c r="N72" s="177"/>
      <c r="O72" s="177"/>
      <c r="P72" s="106">
        <f>SUM(P70:P71)</f>
        <v>226230</v>
      </c>
      <c r="Q72" s="75"/>
      <c r="R72" s="157"/>
      <c r="S72" s="49"/>
      <c r="T72" s="49"/>
    </row>
    <row r="73" spans="2:20" ht="13.8">
      <c r="B73" s="70"/>
      <c r="C73" s="49"/>
      <c r="D73" s="95"/>
      <c r="E73" s="103"/>
      <c r="F73" s="82"/>
      <c r="G73" s="83"/>
      <c r="H73" s="83"/>
      <c r="I73" s="104"/>
      <c r="J73" s="64"/>
      <c r="K73" s="82"/>
      <c r="L73" s="83"/>
      <c r="M73" s="83"/>
      <c r="N73" s="83"/>
      <c r="O73" s="83"/>
      <c r="P73" s="74"/>
      <c r="Q73" s="75"/>
      <c r="R73" s="157"/>
      <c r="S73" s="49"/>
      <c r="T73" s="49"/>
    </row>
    <row r="74" spans="2:20" ht="14.4">
      <c r="B74" s="70"/>
      <c r="C74" s="49"/>
      <c r="D74" s="95"/>
      <c r="E74" s="81"/>
      <c r="F74" s="179"/>
      <c r="G74" s="180"/>
      <c r="H74" s="180"/>
      <c r="I74" s="105"/>
      <c r="J74" s="64"/>
      <c r="K74" s="179"/>
      <c r="L74" s="180"/>
      <c r="M74" s="180"/>
      <c r="N74" s="180"/>
      <c r="O74" s="180"/>
      <c r="P74" s="76"/>
      <c r="Q74" s="76"/>
      <c r="R74" s="105"/>
      <c r="S74" s="49"/>
      <c r="T74" s="49"/>
    </row>
    <row r="75" spans="2:20">
      <c r="B75" s="168"/>
      <c r="C75" s="168"/>
      <c r="D75" s="168"/>
      <c r="E75" s="168"/>
      <c r="F75" s="168"/>
      <c r="G75" s="168"/>
      <c r="H75" s="168"/>
    </row>
    <row r="76" spans="2:20">
      <c r="B76" s="168"/>
      <c r="C76" s="168"/>
      <c r="D76" s="168"/>
      <c r="E76" s="168"/>
      <c r="F76" s="168"/>
      <c r="G76" s="168"/>
      <c r="H76" s="168"/>
      <c r="I76" s="194">
        <f>P72-I72</f>
        <v>37520</v>
      </c>
    </row>
  </sheetData>
  <mergeCells count="15">
    <mergeCell ref="F3:I3"/>
    <mergeCell ref="K3:P3"/>
    <mergeCell ref="B75:H76"/>
    <mergeCell ref="F68:H68"/>
    <mergeCell ref="K68:O68"/>
    <mergeCell ref="F69:H69"/>
    <mergeCell ref="M69:O69"/>
    <mergeCell ref="F70:H70"/>
    <mergeCell ref="K70:O70"/>
    <mergeCell ref="G71:H71"/>
    <mergeCell ref="K71:O71"/>
    <mergeCell ref="G72:H72"/>
    <mergeCell ref="K72:O72"/>
    <mergeCell ref="F74:H74"/>
    <mergeCell ref="K74:O7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F20" sqref="F20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3" t="s">
        <v>14</v>
      </c>
      <c r="E4" s="183"/>
      <c r="F4" s="183"/>
      <c r="G4" s="189" t="s">
        <v>15</v>
      </c>
      <c r="H4" s="190"/>
      <c r="I4" s="190"/>
      <c r="J4" s="190"/>
      <c r="K4" s="190"/>
      <c r="L4" s="190"/>
      <c r="M4" s="191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 t="s">
        <v>42</v>
      </c>
      <c r="M7" s="161" t="s">
        <v>41</v>
      </c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8" t="s">
        <v>36</v>
      </c>
      <c r="E24" s="188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1" t="s">
        <v>30</v>
      </c>
      <c r="E27" s="182"/>
      <c r="F27" s="44">
        <f>'Daños Edificio'!I72</f>
        <v>188710</v>
      </c>
      <c r="J27" s="181" t="s">
        <v>30</v>
      </c>
      <c r="K27" s="182"/>
      <c r="L27" s="44">
        <f>'Daños Edificio'!P72</f>
        <v>226230</v>
      </c>
    </row>
    <row r="28" spans="1:13" ht="15">
      <c r="D28" s="184" t="s">
        <v>31</v>
      </c>
      <c r="E28" s="185"/>
      <c r="F28" s="45">
        <f>F24</f>
        <v>0</v>
      </c>
      <c r="J28" s="184" t="s">
        <v>31</v>
      </c>
      <c r="K28" s="185"/>
      <c r="L28" s="45">
        <f>K24</f>
        <v>0</v>
      </c>
    </row>
    <row r="29" spans="1:13" ht="15.6">
      <c r="D29" s="186" t="s">
        <v>32</v>
      </c>
      <c r="E29" s="187"/>
      <c r="F29" s="46">
        <f>SUM(F27:F28)</f>
        <v>188710</v>
      </c>
      <c r="J29" s="186" t="s">
        <v>32</v>
      </c>
      <c r="K29" s="187"/>
      <c r="L29" s="46">
        <f>SUM(L27:L28)</f>
        <v>226230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2024-10-18T13:34:48Z</dcterms:modified>
</cp:coreProperties>
</file>