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14/"/>
    </mc:Choice>
  </mc:AlternateContent>
  <xr:revisionPtr revIDLastSave="12" documentId="8_{F1F5C54D-8902-491D-A398-FB583AA70F50}" xr6:coauthVersionLast="47" xr6:coauthVersionMax="47" xr10:uidLastSave="{AD76E4D4-4F1B-4713-9FA4-63E4496103F7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0" i="1" l="1"/>
  <c r="I70" i="1"/>
  <c r="N68" i="1"/>
  <c r="P68" i="1" s="1"/>
  <c r="I68" i="1"/>
  <c r="F28" i="3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72" i="1" l="1"/>
  <c r="I74" i="1" s="1"/>
  <c r="F27" i="3" s="1"/>
  <c r="F29" i="3" s="1"/>
  <c r="P72" i="1"/>
  <c r="P74" i="1" s="1"/>
  <c r="L27" i="3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<sst xmlns="http://schemas.openxmlformats.org/spreadsheetml/2006/main" count="110" uniqueCount="68">
  <si>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</si>
  <si>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</si>
  <si>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</si>
  <si>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</si>
  <si>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</si>
  <si>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</si>
  <si>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</si>
  <si>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</si>
  <si>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</si>
  <si>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</si>
  <si>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</si>
  <si>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</si>
  <si>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</si>
  <si>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</si>
  <si>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</si>
  <si>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</si>
  <si>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</si>
  <si>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</si>
  <si>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</si>
  <si>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</si>
  <si>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</si>
  <si>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</si>
  <si>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</si>
  <si>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</si>
  <si>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</si>
  <si>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</si>
  <si>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</si>
  <si>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</si>
  <si>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</si>
  <si>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</si>
  <si>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</si>
  <si>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</si>
  <si>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</si>
  <si>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</si>
  <si>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</si>
  <si>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</si>
  <si>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</si>
  <si>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</si>
  <si>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</si>
  <si>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</si>
  <si>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</si>
  <si>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 xml:space="preserve">Materiales </t>
  </si>
  <si>
    <t>Cemento (hormigón preparado) Salida de casa</t>
  </si>
  <si>
    <t>Pintura Triple acción Sherwim W. Reja y portón</t>
  </si>
  <si>
    <t>Brochas - lijas y otros</t>
  </si>
  <si>
    <t>gl</t>
  </si>
  <si>
    <t>clavos</t>
  </si>
  <si>
    <t>Trabajos a realizar</t>
  </si>
  <si>
    <t>Valor por arreglos en jardín interior</t>
  </si>
  <si>
    <t>1.1</t>
  </si>
  <si>
    <t>1.2</t>
  </si>
  <si>
    <t>1.3</t>
  </si>
  <si>
    <t>1.4</t>
  </si>
  <si>
    <t>1.5</t>
  </si>
  <si>
    <t>2.1</t>
  </si>
  <si>
    <t>Retiro de escombros</t>
  </si>
  <si>
    <t>Valor por trabajos en reja y hormigon en camino de salida</t>
  </si>
  <si>
    <t>2.2</t>
  </si>
  <si>
    <t>2.3</t>
  </si>
  <si>
    <t>Depreciación acorde a vida util</t>
  </si>
  <si>
    <t>Pasto Sintético 30mm 2x5mts VALHALLA - Valor m2</t>
  </si>
  <si>
    <t>m2</t>
  </si>
  <si>
    <t>Sra. Pamela Del Carmen San Martín Peñailillo</t>
  </si>
  <si>
    <t>Caciques Chilenos Sur N°1369, Huechuraba</t>
  </si>
  <si>
    <t>https://www.idepal.cl/pasto-sintetico-30mm-2x5mts-valhalla-1?utm_source=js-google-shopping-app&amp;utm_medium=js-google-shopping-app&amp;variant_id=102052191&amp;gad_source=1&amp;gclid=EAIaIQobChMI8Jvy0IOTiAMVZA2tBh3DPAosEAQYAyABEgI9DfD_BwE</t>
  </si>
  <si>
    <t>Ajuste acorde al Mercado Actual</t>
  </si>
  <si>
    <t>2.4</t>
  </si>
  <si>
    <t xml:space="preserve">Gastos Notariales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</si>
</sst>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0" xfId="0" applyNumberFormat="1" applyFont="1" applyFill="1" applyAlignment="1">
      <alignment horizontal="left"/>
    </xf>
    <xf numFmtId="2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vertical="center"/>
    </xf>
    <xf numFmtId="3" fontId="13" fillId="2" borderId="0" xfId="0" applyNumberFormat="1" applyFont="1" applyFill="1" applyAlignment="1">
      <alignment horizontal="center" vertical="center"/>
    </xf>
    <xf numFmtId="9" fontId="19" fillId="2" borderId="0" xfId="1" applyFont="1" applyFill="1" applyBorder="1" applyAlignment="1">
      <alignment horizontal="center" vertical="center"/>
    </xf>
    <xf numFmtId="3" fontId="14" fillId="2" borderId="0" xfId="0" applyNumberFormat="1" applyFont="1" applyFill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33618</xdr:colOff>
      <xdr:row>78</xdr:row>
      <xdr:rowOff>56030</xdr:rowOff>
    </xdr:from>
    <xdr:to>
      <xdr:col>14</xdr:col>
      <xdr:colOff>212972</xdr:colOff>
      <xdr:row>124</xdr:row>
      <xdr:rowOff>40298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3746A0-1E08-B914-AF90-A14C1FFFE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2912" y="3933265"/>
          <a:ext cx="10873352" cy="771632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tabSelected="1" zoomScale="85" zoomScaleNormal="85" workbookViewId="0">
      <selection activeCell="T75" sqref="T7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32.6640625" style="1" bestFit="1" customWidth="1"/>
    <col min="19" max="19" width="1.21875" style="1" customWidth="1"/>
    <col min="20" max="20" width="19.2187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62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8" t="s">
        <v>0</v>
      </c>
      <c r="G3" s="169"/>
      <c r="H3" s="169"/>
      <c r="I3" s="170"/>
      <c r="J3" s="52"/>
      <c r="K3" s="171" t="s">
        <v>1</v>
      </c>
      <c r="L3" s="171"/>
      <c r="M3" s="172"/>
      <c r="N3" s="172"/>
      <c r="O3" s="172"/>
      <c r="P3" s="172"/>
      <c r="Q3" s="53"/>
      <c r="R3" s="50"/>
      <c r="S3" s="49"/>
      <c r="T3" s="49"/>
    </row>
    <row r="4" spans="2:20" ht="13.8">
      <c r="B4" s="86"/>
      <c r="C4" s="87"/>
      <c r="D4" s="88" t="s">
        <v>63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49</v>
      </c>
      <c r="C7" s="49"/>
      <c r="D7" s="135" t="s">
        <v>42</v>
      </c>
      <c r="E7" s="63"/>
      <c r="F7" s="65">
        <v>1</v>
      </c>
      <c r="G7" s="66" t="s">
        <v>45</v>
      </c>
      <c r="H7" s="67">
        <v>3000</v>
      </c>
      <c r="I7" s="67">
        <f t="shared" ref="I7:I67" si="0">+F7*H7</f>
        <v>3000</v>
      </c>
      <c r="J7" s="64"/>
      <c r="K7" s="65">
        <v>1</v>
      </c>
      <c r="L7" s="66" t="s">
        <v>45</v>
      </c>
      <c r="M7" s="67">
        <v>3000</v>
      </c>
      <c r="N7" s="67">
        <f t="shared" ref="N7:N67" si="1">+K7*M7</f>
        <v>3000</v>
      </c>
      <c r="O7" s="69">
        <v>0</v>
      </c>
      <c r="P7" s="67">
        <f t="shared" ref="P7:P67" si="2">+(-N7*O7)+N7</f>
        <v>3000</v>
      </c>
      <c r="Q7" s="68"/>
      <c r="R7" s="148"/>
      <c r="S7" s="49"/>
      <c r="T7" s="149"/>
    </row>
    <row r="8" spans="2:20" ht="13.8">
      <c r="B8" s="91" t="s">
        <v>50</v>
      </c>
      <c r="C8" s="49"/>
      <c r="D8" s="135" t="s">
        <v>43</v>
      </c>
      <c r="E8" s="63"/>
      <c r="F8" s="65">
        <v>1</v>
      </c>
      <c r="G8" s="66" t="s">
        <v>45</v>
      </c>
      <c r="H8" s="67">
        <v>45000</v>
      </c>
      <c r="I8" s="67">
        <f t="shared" si="0"/>
        <v>45000</v>
      </c>
      <c r="J8" s="64"/>
      <c r="K8" s="65">
        <v>1</v>
      </c>
      <c r="L8" s="66" t="s">
        <v>45</v>
      </c>
      <c r="M8" s="67">
        <v>45000</v>
      </c>
      <c r="N8" s="67">
        <f t="shared" si="1"/>
        <v>45000</v>
      </c>
      <c r="O8" s="69">
        <v>0</v>
      </c>
      <c r="P8" s="67">
        <f t="shared" si="2"/>
        <v>45000</v>
      </c>
      <c r="Q8" s="68"/>
      <c r="R8" s="148"/>
      <c r="S8" s="49"/>
      <c r="T8" s="149"/>
    </row>
    <row r="9" spans="2:20" ht="13.8">
      <c r="B9" s="91" t="s">
        <v>51</v>
      </c>
      <c r="C9" s="49"/>
      <c r="D9" s="128" t="s">
        <v>44</v>
      </c>
      <c r="E9" s="63"/>
      <c r="F9" s="65">
        <v>1</v>
      </c>
      <c r="G9" s="66" t="s">
        <v>45</v>
      </c>
      <c r="H9" s="67">
        <v>20000</v>
      </c>
      <c r="I9" s="67">
        <f t="shared" si="0"/>
        <v>20000</v>
      </c>
      <c r="J9" s="64"/>
      <c r="K9" s="65">
        <v>1</v>
      </c>
      <c r="L9" s="66" t="s">
        <v>45</v>
      </c>
      <c r="M9" s="67">
        <v>20000</v>
      </c>
      <c r="N9" s="67">
        <f t="shared" si="1"/>
        <v>20000</v>
      </c>
      <c r="O9" s="69">
        <v>0</v>
      </c>
      <c r="P9" s="67">
        <f t="shared" si="2"/>
        <v>20000</v>
      </c>
      <c r="Q9" s="68"/>
      <c r="R9" s="148"/>
      <c r="S9" s="49"/>
      <c r="T9" s="149"/>
    </row>
    <row r="10" spans="2:20" ht="13.8">
      <c r="B10" s="91" t="s">
        <v>52</v>
      </c>
      <c r="C10" s="49"/>
      <c r="D10" s="128" t="s">
        <v>60</v>
      </c>
      <c r="E10" s="161"/>
      <c r="F10" s="162">
        <v>1</v>
      </c>
      <c r="G10" s="163" t="s">
        <v>45</v>
      </c>
      <c r="H10" s="164">
        <v>129990</v>
      </c>
      <c r="I10" s="164">
        <f t="shared" si="0"/>
        <v>129990</v>
      </c>
      <c r="J10" s="165"/>
      <c r="K10" s="162">
        <v>10</v>
      </c>
      <c r="L10" s="163" t="s">
        <v>61</v>
      </c>
      <c r="M10" s="164">
        <v>10990</v>
      </c>
      <c r="N10" s="164">
        <f t="shared" si="1"/>
        <v>109900</v>
      </c>
      <c r="O10" s="166">
        <v>0</v>
      </c>
      <c r="P10" s="164">
        <f t="shared" si="2"/>
        <v>109900</v>
      </c>
      <c r="Q10" s="167"/>
      <c r="R10" s="149" t="s">
        <v>65</v>
      </c>
      <c r="S10" s="49"/>
      <c r="T10" s="149" t="s">
        <v>64</v>
      </c>
    </row>
    <row r="11" spans="2:20" ht="13.8">
      <c r="B11" s="91" t="s">
        <v>53</v>
      </c>
      <c r="C11" s="49"/>
      <c r="D11" s="128" t="s">
        <v>46</v>
      </c>
      <c r="E11" s="63"/>
      <c r="F11" s="65">
        <v>1</v>
      </c>
      <c r="G11" s="66" t="s">
        <v>45</v>
      </c>
      <c r="H11" s="67">
        <v>6000</v>
      </c>
      <c r="I11" s="67">
        <f t="shared" si="0"/>
        <v>6000</v>
      </c>
      <c r="J11" s="64"/>
      <c r="K11" s="65">
        <v>1</v>
      </c>
      <c r="L11" s="66" t="s">
        <v>45</v>
      </c>
      <c r="M11" s="67">
        <v>6000</v>
      </c>
      <c r="N11" s="67">
        <f t="shared" si="1"/>
        <v>6000</v>
      </c>
      <c r="O11" s="69">
        <v>0</v>
      </c>
      <c r="P11" s="67">
        <f t="shared" si="2"/>
        <v>6000</v>
      </c>
      <c r="Q11" s="68"/>
      <c r="R11" s="148"/>
      <c r="S11" s="49"/>
      <c r="T11" s="149"/>
    </row>
    <row r="12" spans="2:20" ht="13.8">
      <c r="B12" s="55">
        <v>2</v>
      </c>
      <c r="C12" s="56"/>
      <c r="D12" s="90" t="s">
        <v>47</v>
      </c>
      <c r="E12" s="57"/>
      <c r="F12" s="58" t="s">
        <v>3</v>
      </c>
      <c r="G12" s="55" t="s">
        <v>4</v>
      </c>
      <c r="H12" s="59" t="s">
        <v>5</v>
      </c>
      <c r="I12" s="60" t="s">
        <v>6</v>
      </c>
      <c r="J12" s="54"/>
      <c r="K12" s="58" t="s">
        <v>3</v>
      </c>
      <c r="L12" s="55" t="s">
        <v>4</v>
      </c>
      <c r="M12" s="59" t="s">
        <v>5</v>
      </c>
      <c r="N12" s="60" t="s">
        <v>6</v>
      </c>
      <c r="O12" s="58" t="s">
        <v>7</v>
      </c>
      <c r="P12" s="62" t="s">
        <v>8</v>
      </c>
      <c r="Q12" s="61"/>
      <c r="R12" s="147" t="s">
        <v>9</v>
      </c>
      <c r="S12" s="49"/>
      <c r="T12" s="147" t="s">
        <v>40</v>
      </c>
    </row>
    <row r="13" spans="2:20" ht="13.8">
      <c r="B13" s="91" t="s">
        <v>54</v>
      </c>
      <c r="C13" s="49"/>
      <c r="D13" s="128" t="s">
        <v>56</v>
      </c>
      <c r="E13" s="161"/>
      <c r="F13" s="162">
        <v>1</v>
      </c>
      <c r="G13" s="163" t="s">
        <v>45</v>
      </c>
      <c r="H13" s="164">
        <v>280000</v>
      </c>
      <c r="I13" s="164">
        <f t="shared" si="0"/>
        <v>280000</v>
      </c>
      <c r="J13" s="165"/>
      <c r="K13" s="162">
        <v>1</v>
      </c>
      <c r="L13" s="163" t="s">
        <v>45</v>
      </c>
      <c r="M13" s="164">
        <v>280000</v>
      </c>
      <c r="N13" s="164">
        <f t="shared" si="1"/>
        <v>280000</v>
      </c>
      <c r="O13" s="166">
        <v>0</v>
      </c>
      <c r="P13" s="164">
        <f t="shared" si="2"/>
        <v>280000</v>
      </c>
      <c r="Q13" s="167"/>
      <c r="R13" s="149" t="s">
        <v>59</v>
      </c>
      <c r="S13" s="49"/>
      <c r="T13" s="150"/>
    </row>
    <row r="14" spans="2:20" ht="13.8">
      <c r="B14" s="91" t="s">
        <v>57</v>
      </c>
      <c r="C14" s="49"/>
      <c r="D14" s="128" t="s">
        <v>48</v>
      </c>
      <c r="E14" s="63"/>
      <c r="F14" s="65">
        <v>1</v>
      </c>
      <c r="G14" s="66" t="s">
        <v>45</v>
      </c>
      <c r="H14" s="67">
        <v>60000</v>
      </c>
      <c r="I14" s="67">
        <f t="shared" si="0"/>
        <v>60000</v>
      </c>
      <c r="J14" s="64"/>
      <c r="K14" s="65">
        <v>1</v>
      </c>
      <c r="L14" s="66" t="s">
        <v>45</v>
      </c>
      <c r="M14" s="67">
        <v>60000</v>
      </c>
      <c r="N14" s="67">
        <f t="shared" si="1"/>
        <v>60000</v>
      </c>
      <c r="O14" s="69">
        <v>0</v>
      </c>
      <c r="P14" s="67">
        <f t="shared" si="2"/>
        <v>60000</v>
      </c>
      <c r="Q14" s="68"/>
      <c r="R14" s="151"/>
      <c r="S14" s="49"/>
      <c r="T14" s="150"/>
    </row>
    <row r="15" spans="2:20" ht="13.8">
      <c r="B15" s="91" t="s">
        <v>58</v>
      </c>
      <c r="C15" s="49"/>
      <c r="D15" s="128" t="s">
        <v>55</v>
      </c>
      <c r="E15" s="63"/>
      <c r="F15" s="65">
        <v>1</v>
      </c>
      <c r="G15" s="66" t="s">
        <v>45</v>
      </c>
      <c r="H15" s="67">
        <v>50000</v>
      </c>
      <c r="I15" s="67">
        <f t="shared" si="0"/>
        <v>50000</v>
      </c>
      <c r="J15" s="64"/>
      <c r="K15" s="65">
        <v>1</v>
      </c>
      <c r="L15" s="66" t="s">
        <v>45</v>
      </c>
      <c r="M15" s="67">
        <v>50000</v>
      </c>
      <c r="N15" s="67">
        <f t="shared" si="1"/>
        <v>50000</v>
      </c>
      <c r="O15" s="69">
        <v>0</v>
      </c>
      <c r="P15" s="67">
        <f t="shared" si="2"/>
        <v>50000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91" t="s">
        <v>66</v>
      </c>
      <c r="C68" s="49"/>
      <c r="D68" s="128" t="s">
        <v>67</v>
      </c>
      <c r="E68" s="63"/>
      <c r="F68" s="65">
        <v>1</v>
      </c>
      <c r="G68" s="66" t="s">
        <v>45</v>
      </c>
      <c r="H68" s="67">
        <v>10000</v>
      </c>
      <c r="I68" s="67">
        <f t="shared" ref="I68" si="3">+F68*H68</f>
        <v>10000</v>
      </c>
      <c r="J68" s="64"/>
      <c r="K68" s="65">
        <v>1</v>
      </c>
      <c r="L68" s="66" t="s">
        <v>45</v>
      </c>
      <c r="M68" s="67">
        <v>10000</v>
      </c>
      <c r="N68" s="67">
        <f t="shared" ref="N68" si="4">+K68*M68</f>
        <v>10000</v>
      </c>
      <c r="O68" s="69">
        <v>0</v>
      </c>
      <c r="P68" s="67">
        <f t="shared" ref="P68" si="5">+(-N68*O68)+N68</f>
        <v>10000</v>
      </c>
      <c r="Q68" s="68"/>
      <c r="R68" s="151"/>
      <c r="S68" s="49"/>
      <c r="T68" s="150"/>
    </row>
    <row r="69" spans="2:20" ht="13.8"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</row>
    <row r="70" spans="2:20" ht="13.8">
      <c r="B70" s="70"/>
      <c r="C70" s="49"/>
      <c r="D70" s="92"/>
      <c r="E70" s="80"/>
      <c r="F70" s="173" t="s">
        <v>37</v>
      </c>
      <c r="G70" s="174"/>
      <c r="H70" s="174"/>
      <c r="I70" s="93">
        <f>SUM(I7:I68)</f>
        <v>603990</v>
      </c>
      <c r="J70" s="64"/>
      <c r="K70" s="173" t="s">
        <v>11</v>
      </c>
      <c r="L70" s="174"/>
      <c r="M70" s="174"/>
      <c r="N70" s="174"/>
      <c r="O70" s="174"/>
      <c r="P70" s="94">
        <f>SUM(P6:P68)</f>
        <v>583900</v>
      </c>
      <c r="Q70" s="71"/>
      <c r="R70" s="156"/>
      <c r="S70" s="49"/>
      <c r="T70" s="49"/>
    </row>
    <row r="71" spans="2:20" ht="13.8" hidden="1">
      <c r="B71" s="70"/>
      <c r="C71" s="49"/>
      <c r="D71" s="92"/>
      <c r="E71" s="80"/>
      <c r="F71" s="175" t="s">
        <v>38</v>
      </c>
      <c r="G71" s="176"/>
      <c r="H71" s="176"/>
      <c r="I71" s="96">
        <v>0</v>
      </c>
      <c r="J71" s="64"/>
      <c r="K71" s="136"/>
      <c r="L71" s="137"/>
      <c r="M71" s="177" t="s">
        <v>38</v>
      </c>
      <c r="N71" s="177"/>
      <c r="O71" s="177"/>
      <c r="P71" s="97">
        <v>0</v>
      </c>
      <c r="Q71" s="72"/>
      <c r="R71" s="157"/>
      <c r="S71" s="49"/>
      <c r="T71" s="49"/>
    </row>
    <row r="72" spans="2:20" ht="13.8">
      <c r="B72" s="70"/>
      <c r="C72" s="49"/>
      <c r="D72" s="95"/>
      <c r="E72" s="95"/>
      <c r="F72" s="178" t="s">
        <v>12</v>
      </c>
      <c r="G72" s="177"/>
      <c r="H72" s="177"/>
      <c r="I72" s="96">
        <f>SUM(I70+I71)</f>
        <v>603990</v>
      </c>
      <c r="J72" s="64"/>
      <c r="K72" s="178" t="s">
        <v>12</v>
      </c>
      <c r="L72" s="177"/>
      <c r="M72" s="177"/>
      <c r="N72" s="177"/>
      <c r="O72" s="177"/>
      <c r="P72" s="97">
        <f>SUM(P70+P71)</f>
        <v>583900</v>
      </c>
      <c r="Q72" s="72"/>
      <c r="R72" s="157"/>
      <c r="S72" s="49"/>
      <c r="T72" s="49"/>
    </row>
    <row r="73" spans="2:20" ht="13.8" hidden="1">
      <c r="B73" s="70"/>
      <c r="C73" s="49"/>
      <c r="D73" s="95"/>
      <c r="E73" s="98"/>
      <c r="F73" s="84"/>
      <c r="G73" s="179" t="s">
        <v>33</v>
      </c>
      <c r="H73" s="179"/>
      <c r="I73" s="99">
        <v>0</v>
      </c>
      <c r="J73" s="73"/>
      <c r="K73" s="180" t="s">
        <v>34</v>
      </c>
      <c r="L73" s="179"/>
      <c r="M73" s="179"/>
      <c r="N73" s="179"/>
      <c r="O73" s="179"/>
      <c r="P73" s="100">
        <v>0</v>
      </c>
      <c r="Q73" s="72"/>
      <c r="R73" s="157"/>
      <c r="S73" s="49"/>
      <c r="T73" s="49"/>
    </row>
    <row r="74" spans="2:20" ht="13.8">
      <c r="B74" s="70"/>
      <c r="C74" s="49"/>
      <c r="D74" s="49"/>
      <c r="E74" s="101"/>
      <c r="F74" s="82"/>
      <c r="G74" s="181" t="s">
        <v>35</v>
      </c>
      <c r="H74" s="181"/>
      <c r="I74" s="102">
        <f>+I72+I73</f>
        <v>603990</v>
      </c>
      <c r="J74" s="64"/>
      <c r="K74" s="182" t="s">
        <v>13</v>
      </c>
      <c r="L74" s="181"/>
      <c r="M74" s="181"/>
      <c r="N74" s="181"/>
      <c r="O74" s="181"/>
      <c r="P74" s="106">
        <f>SUM(P72:P73)</f>
        <v>583900</v>
      </c>
      <c r="Q74" s="75"/>
      <c r="R74" s="157"/>
      <c r="S74" s="49"/>
      <c r="T74" s="49"/>
    </row>
    <row r="75" spans="2:20" ht="13.8">
      <c r="B75" s="70"/>
      <c r="C75" s="49"/>
      <c r="D75" s="95"/>
      <c r="E75" s="103"/>
      <c r="F75" s="82"/>
      <c r="G75" s="83"/>
      <c r="H75" s="83"/>
      <c r="I75" s="104"/>
      <c r="J75" s="64"/>
      <c r="K75" s="82"/>
      <c r="L75" s="83"/>
      <c r="M75" s="83"/>
      <c r="N75" s="83"/>
      <c r="O75" s="83"/>
      <c r="P75" s="74"/>
      <c r="Q75" s="75"/>
      <c r="R75" s="157"/>
      <c r="S75" s="49"/>
      <c r="T75" s="49"/>
    </row>
    <row r="76" spans="2:20" ht="14.4">
      <c r="B76" s="70"/>
      <c r="C76" s="49"/>
      <c r="D76" s="95"/>
      <c r="E76" s="81"/>
      <c r="F76" s="183"/>
      <c r="G76" s="184"/>
      <c r="H76" s="184"/>
      <c r="I76" s="105"/>
      <c r="J76" s="64"/>
      <c r="K76" s="183"/>
      <c r="L76" s="184"/>
      <c r="M76" s="184"/>
      <c r="N76" s="184"/>
      <c r="O76" s="184"/>
      <c r="P76" s="76"/>
      <c r="Q76" s="76"/>
      <c r="R76" s="105"/>
      <c r="S76" s="49"/>
      <c r="T76" s="49"/>
    </row>
  </sheetData>
  <mergeCells count="14">
    <mergeCell ref="F76:H76"/>
    <mergeCell ref="K76:O76"/>
    <mergeCell ref="F72:H72"/>
    <mergeCell ref="K72:O72"/>
    <mergeCell ref="G73:H73"/>
    <mergeCell ref="K73:O73"/>
    <mergeCell ref="G74:H74"/>
    <mergeCell ref="K74:O74"/>
    <mergeCell ref="F3:I3"/>
    <mergeCell ref="K3:P3"/>
    <mergeCell ref="F70:H70"/>
    <mergeCell ref="K70:O70"/>
    <mergeCell ref="F71:H71"/>
    <mergeCell ref="M71:O71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C33" sqref="C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7" t="s">
        <v>14</v>
      </c>
      <c r="E4" s="187"/>
      <c r="F4" s="187"/>
      <c r="G4" s="193" t="s">
        <v>15</v>
      </c>
      <c r="H4" s="194"/>
      <c r="I4" s="194"/>
      <c r="J4" s="194"/>
      <c r="K4" s="194"/>
      <c r="L4" s="194"/>
      <c r="M4" s="195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2" t="s">
        <v>36</v>
      </c>
      <c r="E24" s="192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5" t="s">
        <v>30</v>
      </c>
      <c r="E27" s="186"/>
      <c r="F27" s="44">
        <f>'Daños Edificio'!I74</f>
        <v>603990</v>
      </c>
      <c r="J27" s="185" t="s">
        <v>30</v>
      </c>
      <c r="K27" s="186"/>
      <c r="L27" s="44">
        <f>'Daños Edificio'!P74</f>
        <v>583900</v>
      </c>
    </row>
    <row r="28" spans="1:13" ht="15">
      <c r="D28" s="188" t="s">
        <v>31</v>
      </c>
      <c r="E28" s="189"/>
      <c r="F28" s="45">
        <f>F24</f>
        <v>0</v>
      </c>
      <c r="J28" s="188" t="s">
        <v>31</v>
      </c>
      <c r="K28" s="189"/>
      <c r="L28" s="45">
        <f>K24</f>
        <v>0</v>
      </c>
    </row>
    <row r="29" spans="1:13" ht="15.6">
      <c r="D29" s="190" t="s">
        <v>32</v>
      </c>
      <c r="E29" s="191"/>
      <c r="F29" s="46">
        <f>SUM(F27:F28)</f>
        <v>603990</v>
      </c>
      <c r="J29" s="190" t="s">
        <v>32</v>
      </c>
      <c r="K29" s="191"/>
      <c r="L29" s="46">
        <f>SUM(L27:L28)</f>
        <v>583900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2024-09-02T20:25:34Z</dcterms:modified>
</cp:coreProperties>
</file>