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3/"/>
    </mc:Choice>
  </mc:AlternateContent>
  <xr:revisionPtr revIDLastSave="0" documentId="8_{8961D6AD-80DB-4890-9B3D-6C3685B37A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2" i="1" l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P69" i="1"/>
  <c r="P71" i="1" s="1"/>
  <c r="P73" i="1" s="1"/>
  <c r="L27" i="3" s="1"/>
  <c r="I72" i="1" l="1"/>
  <c r="I73" i="1" s="1"/>
  <c r="F27" i="3" s="1"/>
  <c r="F29" i="3" s="1"/>
  <c r="I20" i="3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<sst xmlns="http://schemas.openxmlformats.org/spreadsheetml/2006/main" count="68" uniqueCount="50">
  <si>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</si>
  <si>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</si>
  <si>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</si>
  <si>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</si>
  <si>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</si>
  <si>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</si>
  <si>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</si>
  <si>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</si>
  <si>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</si>
  <si>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</si>
  <si>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</si>
  <si>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</si>
  <si>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</si>
  <si>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</si>
  <si>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</si>
  <si>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</si>
  <si>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</si>
  <si>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</si>
  <si>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</si>
  <si>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</si>
  <si>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</si>
  <si>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</si>
  <si>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</si>
  <si>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</si>
  <si>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</si>
  <si>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</si>
  <si>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</si>
  <si>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</si>
  <si>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</si>
  <si>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</si>
  <si>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</si>
  <si>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</si>
  <si>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</si>
  <si>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</si>
  <si>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</si>
  <si>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</si>
  <si>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</si>
  <si>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</si>
  <si>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</si>
  <si>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</si>
  <si>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</si>
  <si>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Mantención Correctiva, Limpieza de intercambiadores de calor según cotización por valor de UF 9,8 + IVA</t>
  </si>
  <si>
    <t>gl</t>
  </si>
  <si>
    <t>Destape con varilla desde cámara hacia la calle, se abre cámara de colector en la calle, está rebasado, orden de trabajo domingo 14 de 07 de 2024</t>
  </si>
  <si>
    <t>1.1</t>
  </si>
  <si>
    <t>1.2</t>
  </si>
  <si>
    <t>Sin Observaciones</t>
  </si>
  <si>
    <t>Sres. Comunidad Edificio Nuevo Mundo II</t>
  </si>
  <si>
    <t>Gregorio de la Fuente Rojas N°3268, Macúl</t>
  </si>
  <si>
    <t>Trabajos a Realiza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</si>
</sst>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D90" sqref="D9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47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48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49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 t="s">
        <v>44</v>
      </c>
      <c r="C7" s="49"/>
      <c r="D7" s="135" t="s">
        <v>41</v>
      </c>
      <c r="E7" s="63"/>
      <c r="F7" s="65">
        <v>1</v>
      </c>
      <c r="G7" s="66" t="s">
        <v>42</v>
      </c>
      <c r="H7" s="67">
        <v>331521</v>
      </c>
      <c r="I7" s="67">
        <f t="shared" ref="I7:I67" si="0">+F7*H7</f>
        <v>331521</v>
      </c>
      <c r="J7" s="64"/>
      <c r="K7" s="65">
        <v>1</v>
      </c>
      <c r="L7" s="66" t="s">
        <v>42</v>
      </c>
      <c r="M7" s="67">
        <v>331521</v>
      </c>
      <c r="N7" s="67">
        <f t="shared" ref="N7:N67" si="1">+K7*M7</f>
        <v>331521</v>
      </c>
      <c r="O7" s="69">
        <v>0</v>
      </c>
      <c r="P7" s="67">
        <f t="shared" ref="P7:P67" si="2">+(-N7*O7)+N7</f>
        <v>331521</v>
      </c>
      <c r="Q7" s="68"/>
      <c r="R7" s="148" t="s">
        <v>46</v>
      </c>
      <c r="S7" s="49"/>
      <c r="T7" s="149"/>
    </row>
    <row r="8" spans="2:20" ht="41.4">
      <c r="B8" s="91" t="s">
        <v>45</v>
      </c>
      <c r="C8" s="49"/>
      <c r="D8" s="135" t="s">
        <v>43</v>
      </c>
      <c r="E8" s="63"/>
      <c r="F8" s="65">
        <v>1</v>
      </c>
      <c r="G8" s="66" t="s">
        <v>42</v>
      </c>
      <c r="H8" s="67">
        <v>250000</v>
      </c>
      <c r="I8" s="67">
        <f t="shared" si="0"/>
        <v>250000</v>
      </c>
      <c r="J8" s="64"/>
      <c r="K8" s="65">
        <v>1</v>
      </c>
      <c r="L8" s="66" t="s">
        <v>42</v>
      </c>
      <c r="M8" s="67">
        <v>250000</v>
      </c>
      <c r="N8" s="67">
        <f t="shared" si="1"/>
        <v>250000</v>
      </c>
      <c r="O8" s="69">
        <v>0</v>
      </c>
      <c r="P8" s="67">
        <f t="shared" si="2"/>
        <v>250000</v>
      </c>
      <c r="Q8" s="68"/>
      <c r="R8" s="148" t="s">
        <v>46</v>
      </c>
      <c r="S8" s="49"/>
      <c r="T8" s="149"/>
    </row>
    <row r="9" spans="2:20" ht="13.8" hidden="1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 hidden="1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 hidden="1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 hidden="1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 hidden="1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 hidden="1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581521</v>
      </c>
      <c r="J69" s="64"/>
      <c r="K69" s="167" t="s">
        <v>11</v>
      </c>
      <c r="L69" s="168"/>
      <c r="M69" s="168"/>
      <c r="N69" s="168"/>
      <c r="O69" s="168"/>
      <c r="P69" s="94">
        <f>SUM(P6:P67)</f>
        <v>581521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581521</v>
      </c>
      <c r="J71" s="64"/>
      <c r="K71" s="172" t="s">
        <v>12</v>
      </c>
      <c r="L71" s="171"/>
      <c r="M71" s="171"/>
      <c r="N71" s="171"/>
      <c r="O71" s="171"/>
      <c r="P71" s="97">
        <f>SUM(P69+P70)</f>
        <v>581521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f>I71*19%</f>
        <v>110488.99</v>
      </c>
      <c r="J72" s="73"/>
      <c r="K72" s="162" t="s">
        <v>34</v>
      </c>
      <c r="L72" s="161"/>
      <c r="M72" s="161"/>
      <c r="N72" s="161"/>
      <c r="O72" s="161"/>
      <c r="P72" s="100">
        <f>P71*19%</f>
        <v>110488.99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692009.99</v>
      </c>
      <c r="J73" s="64"/>
      <c r="K73" s="164" t="s">
        <v>13</v>
      </c>
      <c r="L73" s="163"/>
      <c r="M73" s="163"/>
      <c r="N73" s="163"/>
      <c r="O73" s="163"/>
      <c r="P73" s="106">
        <f>SUM(P71:P72)</f>
        <v>692009.99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J27" sqref="J27: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14.3320312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692009.99</v>
      </c>
      <c r="J27" s="178" t="s">
        <v>30</v>
      </c>
      <c r="K27" s="179"/>
      <c r="L27" s="44">
        <f>'Daños Edificio'!P73</f>
        <v>692009.99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692009.99</v>
      </c>
      <c r="J29" s="183" t="s">
        <v>32</v>
      </c>
      <c r="K29" s="184"/>
      <c r="L29" s="46">
        <f>SUM(L27:L28)</f>
        <v>692009.99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2024-09-09T19:29:49Z</dcterms:modified>
</cp:coreProperties>
</file>