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0CBF18AF-0E58-4A2B-A795-489AB8773CC7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1" l="1"/>
  <c r="P12" i="1" s="1"/>
  <c r="I12" i="1"/>
  <c r="K16" i="3"/>
  <c r="K17" i="3"/>
  <c r="K18" i="3"/>
  <c r="K19" i="3"/>
  <c r="K20" i="3"/>
  <c r="K21" i="3"/>
  <c r="K22" i="3"/>
  <c r="I11" i="1"/>
  <c r="N11" i="1"/>
  <c r="P11" i="1" s="1"/>
  <c r="Y16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I8" i="1"/>
  <c r="I9" i="1"/>
  <c r="I10" i="1"/>
  <c r="I14" i="1"/>
  <c r="I15" i="1"/>
  <c r="I16" i="1"/>
  <c r="I17" i="1"/>
  <c r="I18" i="1"/>
  <c r="I19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21" i="1" l="1"/>
  <c r="I22" i="1" s="1"/>
  <c r="P21" i="1"/>
  <c r="P22" i="1" s="1"/>
  <c r="I24" i="1" l="1"/>
  <c r="P24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<sst xmlns="http://schemas.openxmlformats.org/spreadsheetml/2006/main" count="103" uniqueCount="73">
  <si>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</si>
  <si>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</si>
  <si>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</si>
  <si>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</si>
  <si>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</si>
  <si>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</si>
  <si>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</si>
  <si>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</si>
  <si>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</si>
  <si>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</si>
  <si>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</si>
  <si>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</si>
  <si>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</si>
  <si>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</si>
  <si>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</si>
  <si>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</si>
  <si>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</si>
  <si>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</si>
  <si>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</si>
  <si>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</si>
  <si>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</si>
  <si>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</si>
  <si>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</si>
  <si>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</si>
  <si>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</si>
  <si>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</si>
  <si>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</si>
  <si>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</si>
  <si>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</si>
  <si>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</si>
  <si>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</si>
  <si>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</si>
  <si>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</si>
  <si>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</si>
  <si>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</si>
  <si>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</si>
  <si>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</si>
  <si>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</si>
  <si>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</si>
  <si>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Latex blanco</t>
  </si>
  <si>
    <t>Yeso</t>
  </si>
  <si>
    <t>Pasta muro</t>
  </si>
  <si>
    <t>Lozalatex</t>
  </si>
  <si>
    <t>Insumos de pintura y empastado (polietileno, rodillo, brocha, llana y espatula)</t>
  </si>
  <si>
    <t>Materiales</t>
  </si>
  <si>
    <t>kg</t>
  </si>
  <si>
    <t>gl</t>
  </si>
  <si>
    <t>Raspar superficie</t>
  </si>
  <si>
    <t>Aplicar enyesado</t>
  </si>
  <si>
    <t>Aplicar empastado</t>
  </si>
  <si>
    <t>Subtotal de la partida</t>
  </si>
  <si>
    <t>Aplicar pintura</t>
  </si>
  <si>
    <t>Aplicar losalin</t>
  </si>
  <si>
    <t>Subtotal de las mano de obra</t>
  </si>
  <si>
    <t>m2</t>
  </si>
  <si>
    <t>Mano de obra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</si>
  <si>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</si>
  <si>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</si>
  <si>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</si>
  <si>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</si>
  <si>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</si>
  <si>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</si>
  <si>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</si>
  <si>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</si>
  <si>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</si>
  <si>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</si>
  <si>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</si>
  <si>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</si>
  <si>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Sra. Jacqueline Del Carmen Galeb Nicolas</t>
  </si>
  <si>
    <t xml:space="preserve">Hernando de Magallanes N°1042 bodega N°341, Las Condes </t>
  </si>
  <si>
    <t>https://www.easy.cl/latex-1-galon-extracubriente-blanco-mate-sipa-104233/p</t>
  </si>
  <si>
    <t>https://www.easy.cl/yeso-1-kilo-blanco-iberica-118951/p</t>
  </si>
  <si>
    <t>https://www.easy.cl/pasta-muro-1-kg-f-6-vinilica-tajamar-105425/p+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</si>
</sst>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2" borderId="0" xfId="3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152399</xdr:colOff>
      <xdr:row>29</xdr:row>
      <xdr:rowOff>26894</xdr:rowOff>
    </xdr:from>
    <xdr:to>
      <xdr:col>8</xdr:col>
      <xdr:colOff>569563</xdr:colOff>
      <xdr:row>74</xdr:row>
      <xdr:rowOff>141086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0B3203-8C11-B12D-CBD6-436CBB451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693" y="5351929"/>
          <a:ext cx="7015188" cy="7259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asy.cl/pasta-muro-1-kg-f-6-vinilica-tajamar-105425/p+" TargetMode="External"/><Relationship Id="rId2" Type="http://schemas.openxmlformats.org/officeDocument/2006/relationships/hyperlink" Target="https://www.easy.cl/yeso-1-kilo-blanco-iberica-118951/p" TargetMode="External"/><Relationship Id="rId1" Type="http://schemas.openxmlformats.org/officeDocument/2006/relationships/hyperlink" Target="https://www.easy.cl/latex-1-galon-extracubriente-blanco-mate-sipa-104233/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1"/>
  <sheetViews>
    <sheetView showGridLines="0" tabSelected="1" zoomScale="85" zoomScaleNormal="85" workbookViewId="0">
      <selection activeCell="D33" sqref="D33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68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9" t="s">
        <v>0</v>
      </c>
      <c r="G3" s="160"/>
      <c r="H3" s="160"/>
      <c r="I3" s="161"/>
      <c r="J3" s="54"/>
      <c r="K3" s="162" t="s">
        <v>1</v>
      </c>
      <c r="L3" s="162"/>
      <c r="M3" s="163"/>
      <c r="N3" s="163"/>
      <c r="O3" s="163"/>
      <c r="P3" s="163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69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44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9" t="s">
        <v>9</v>
      </c>
      <c r="S6" s="149"/>
      <c r="T6" s="149"/>
      <c r="U6" s="149"/>
      <c r="V6" s="149"/>
      <c r="W6" s="64"/>
    </row>
    <row r="7" spans="2:25" ht="15">
      <c r="B7" s="100" t="s">
        <v>56</v>
      </c>
      <c r="C7" s="50"/>
      <c r="D7" s="148" t="s">
        <v>39</v>
      </c>
      <c r="E7" s="66"/>
      <c r="F7" s="68"/>
      <c r="G7" s="69"/>
      <c r="H7" s="70"/>
      <c r="I7" s="70">
        <f t="shared" ref="I7:I19" si="0">+F7*H7</f>
        <v>0</v>
      </c>
      <c r="J7" s="67"/>
      <c r="K7" s="68">
        <v>1</v>
      </c>
      <c r="L7" s="69" t="s">
        <v>4</v>
      </c>
      <c r="M7" s="70">
        <v>16490</v>
      </c>
      <c r="N7" s="70">
        <f t="shared" ref="N7:N19" si="1">+K7*M7</f>
        <v>16490</v>
      </c>
      <c r="O7" s="72">
        <v>0</v>
      </c>
      <c r="P7" s="70">
        <f t="shared" ref="P7:P19" si="2">+(-N7*O7)+N7</f>
        <v>16490</v>
      </c>
      <c r="Q7" s="71"/>
      <c r="R7" s="152"/>
      <c r="S7" s="153"/>
      <c r="T7" s="153"/>
      <c r="U7" s="153"/>
      <c r="V7" s="153"/>
      <c r="W7" s="154"/>
      <c r="X7" s="176" t="s">
        <v>70</v>
      </c>
    </row>
    <row r="8" spans="2:25" ht="15">
      <c r="B8" s="100" t="s">
        <v>57</v>
      </c>
      <c r="C8" s="50"/>
      <c r="D8" s="148" t="s">
        <v>40</v>
      </c>
      <c r="E8" s="66"/>
      <c r="F8" s="68"/>
      <c r="G8" s="69"/>
      <c r="H8" s="70"/>
      <c r="I8" s="70">
        <f t="shared" si="0"/>
        <v>0</v>
      </c>
      <c r="J8" s="67"/>
      <c r="K8" s="68">
        <v>1</v>
      </c>
      <c r="L8" s="69" t="s">
        <v>45</v>
      </c>
      <c r="M8" s="70">
        <v>790</v>
      </c>
      <c r="N8" s="70">
        <f t="shared" si="1"/>
        <v>790</v>
      </c>
      <c r="O8" s="72">
        <v>0</v>
      </c>
      <c r="P8" s="70">
        <f t="shared" si="2"/>
        <v>790</v>
      </c>
      <c r="Q8" s="71"/>
      <c r="R8" s="152"/>
      <c r="S8" s="153"/>
      <c r="T8" s="153"/>
      <c r="U8" s="153"/>
      <c r="V8" s="153"/>
      <c r="W8" s="154"/>
      <c r="X8" s="176" t="s">
        <v>71</v>
      </c>
    </row>
    <row r="9" spans="2:25" ht="13.15" customHeight="1">
      <c r="B9" s="100" t="s">
        <v>58</v>
      </c>
      <c r="C9" s="50"/>
      <c r="D9" s="141" t="s">
        <v>41</v>
      </c>
      <c r="E9" s="66"/>
      <c r="F9" s="68"/>
      <c r="G9" s="69"/>
      <c r="H9" s="70"/>
      <c r="I9" s="70">
        <f t="shared" si="0"/>
        <v>0</v>
      </c>
      <c r="J9" s="67"/>
      <c r="K9" s="68">
        <v>1</v>
      </c>
      <c r="L9" s="69" t="s">
        <v>45</v>
      </c>
      <c r="M9" s="70">
        <v>1890</v>
      </c>
      <c r="N9" s="70">
        <f t="shared" si="1"/>
        <v>1890</v>
      </c>
      <c r="O9" s="72">
        <v>0</v>
      </c>
      <c r="P9" s="70">
        <f t="shared" si="2"/>
        <v>1890</v>
      </c>
      <c r="Q9" s="71"/>
      <c r="R9" s="152"/>
      <c r="S9" s="153"/>
      <c r="T9" s="153"/>
      <c r="U9" s="153"/>
      <c r="V9" s="153"/>
      <c r="W9" s="154"/>
      <c r="X9" s="176" t="s">
        <v>72</v>
      </c>
    </row>
    <row r="10" spans="2:25" ht="15">
      <c r="B10" s="100" t="s">
        <v>59</v>
      </c>
      <c r="C10" s="50"/>
      <c r="D10" s="141" t="s">
        <v>42</v>
      </c>
      <c r="E10" s="66"/>
      <c r="F10" s="68"/>
      <c r="G10" s="69"/>
      <c r="H10" s="70"/>
      <c r="I10" s="70">
        <f t="shared" si="0"/>
        <v>0</v>
      </c>
      <c r="J10" s="67"/>
      <c r="K10" s="68">
        <v>1</v>
      </c>
      <c r="L10" s="69" t="s">
        <v>4</v>
      </c>
      <c r="M10" s="70">
        <v>10290</v>
      </c>
      <c r="N10" s="70">
        <f t="shared" si="1"/>
        <v>10290</v>
      </c>
      <c r="O10" s="72">
        <v>0</v>
      </c>
      <c r="P10" s="70">
        <f t="shared" si="2"/>
        <v>10290</v>
      </c>
      <c r="Q10" s="71"/>
      <c r="R10" s="152"/>
      <c r="S10" s="153"/>
      <c r="T10" s="153"/>
      <c r="U10" s="153"/>
      <c r="V10" s="153"/>
      <c r="W10" s="154"/>
    </row>
    <row r="11" spans="2:25" ht="28.5">
      <c r="B11" s="100" t="s">
        <v>60</v>
      </c>
      <c r="C11" s="50"/>
      <c r="D11" s="148" t="s">
        <v>43</v>
      </c>
      <c r="E11" s="66"/>
      <c r="F11" s="68"/>
      <c r="G11" s="69"/>
      <c r="H11" s="70"/>
      <c r="I11" s="70">
        <f t="shared" si="0"/>
        <v>0</v>
      </c>
      <c r="J11" s="67"/>
      <c r="K11" s="68">
        <v>1</v>
      </c>
      <c r="L11" s="69" t="s">
        <v>46</v>
      </c>
      <c r="M11" s="70">
        <v>20000</v>
      </c>
      <c r="N11" s="70">
        <f t="shared" si="1"/>
        <v>20000</v>
      </c>
      <c r="O11" s="72">
        <v>0</v>
      </c>
      <c r="P11" s="70">
        <f t="shared" si="2"/>
        <v>20000</v>
      </c>
      <c r="Q11" s="71"/>
      <c r="R11" s="152"/>
      <c r="S11" s="153"/>
      <c r="T11" s="153"/>
      <c r="U11" s="153"/>
      <c r="V11" s="153"/>
      <c r="W11" s="154"/>
    </row>
    <row r="12" spans="2:25" ht="15">
      <c r="B12" s="100" t="s">
        <v>61</v>
      </c>
      <c r="C12" s="50"/>
      <c r="D12" s="148" t="s">
        <v>50</v>
      </c>
      <c r="E12" s="66"/>
      <c r="F12" s="68">
        <v>1</v>
      </c>
      <c r="G12" s="69" t="s">
        <v>46</v>
      </c>
      <c r="H12" s="70">
        <v>30000</v>
      </c>
      <c r="I12" s="70">
        <f t="shared" ref="I12" si="3">+F12*H12</f>
        <v>30000</v>
      </c>
      <c r="J12" s="67"/>
      <c r="K12" s="68">
        <v>0</v>
      </c>
      <c r="L12" s="69" t="s">
        <v>46</v>
      </c>
      <c r="M12" s="70">
        <v>0</v>
      </c>
      <c r="N12" s="70">
        <f t="shared" ref="N12" si="4">+K12*M12</f>
        <v>0</v>
      </c>
      <c r="O12" s="72">
        <v>0</v>
      </c>
      <c r="P12" s="70">
        <f t="shared" ref="P12" si="5">+(-N12*O12)+N12</f>
        <v>0</v>
      </c>
      <c r="Q12" s="71"/>
      <c r="R12" s="152"/>
      <c r="S12" s="153"/>
      <c r="T12" s="153"/>
      <c r="U12" s="153"/>
      <c r="V12" s="153"/>
      <c r="W12" s="154"/>
    </row>
    <row r="13" spans="2:25" ht="13.9" customHeight="1">
      <c r="B13" s="57">
        <v>2</v>
      </c>
      <c r="C13" s="58"/>
      <c r="D13" s="99" t="s">
        <v>55</v>
      </c>
      <c r="E13" s="59"/>
      <c r="F13" s="60" t="s">
        <v>3</v>
      </c>
      <c r="G13" s="57" t="s">
        <v>4</v>
      </c>
      <c r="H13" s="61" t="s">
        <v>5</v>
      </c>
      <c r="I13" s="62" t="s">
        <v>6</v>
      </c>
      <c r="J13" s="56"/>
      <c r="K13" s="60" t="s">
        <v>3</v>
      </c>
      <c r="L13" s="57" t="s">
        <v>4</v>
      </c>
      <c r="M13" s="61" t="s">
        <v>5</v>
      </c>
      <c r="N13" s="62" t="s">
        <v>6</v>
      </c>
      <c r="O13" s="60" t="s">
        <v>7</v>
      </c>
      <c r="P13" s="65" t="s">
        <v>8</v>
      </c>
      <c r="Q13" s="63"/>
      <c r="R13" s="149" t="s">
        <v>9</v>
      </c>
      <c r="S13" s="149"/>
      <c r="T13" s="149"/>
      <c r="U13" s="149"/>
      <c r="V13" s="149"/>
      <c r="W13" s="64"/>
    </row>
    <row r="14" spans="2:25" ht="15">
      <c r="B14" s="100" t="s">
        <v>62</v>
      </c>
      <c r="C14" s="50"/>
      <c r="D14" s="141" t="s">
        <v>47</v>
      </c>
      <c r="E14" s="66"/>
      <c r="F14" s="68"/>
      <c r="G14" s="69"/>
      <c r="H14" s="70"/>
      <c r="I14" s="70">
        <f t="shared" si="0"/>
        <v>0</v>
      </c>
      <c r="J14" s="67"/>
      <c r="K14" s="68">
        <v>8</v>
      </c>
      <c r="L14" s="69" t="s">
        <v>54</v>
      </c>
      <c r="M14" s="70">
        <v>2000</v>
      </c>
      <c r="N14" s="70">
        <f t="shared" si="1"/>
        <v>16000</v>
      </c>
      <c r="O14" s="72">
        <v>0</v>
      </c>
      <c r="P14" s="70">
        <f t="shared" si="2"/>
        <v>16000</v>
      </c>
      <c r="Q14" s="71"/>
      <c r="R14" s="152"/>
      <c r="S14" s="153"/>
      <c r="T14" s="153"/>
      <c r="U14" s="153"/>
      <c r="V14" s="153"/>
      <c r="W14" s="154"/>
    </row>
    <row r="15" spans="2:25" ht="15">
      <c r="B15" s="100" t="s">
        <v>63</v>
      </c>
      <c r="C15" s="50"/>
      <c r="D15" s="141" t="s">
        <v>48</v>
      </c>
      <c r="E15" s="66"/>
      <c r="F15" s="68"/>
      <c r="G15" s="69"/>
      <c r="H15" s="70"/>
      <c r="I15" s="70">
        <f t="shared" si="0"/>
        <v>0</v>
      </c>
      <c r="J15" s="67"/>
      <c r="K15" s="68">
        <v>8</v>
      </c>
      <c r="L15" s="69" t="s">
        <v>54</v>
      </c>
      <c r="M15" s="70">
        <v>2500</v>
      </c>
      <c r="N15" s="70">
        <f t="shared" si="1"/>
        <v>20000</v>
      </c>
      <c r="O15" s="72">
        <v>0</v>
      </c>
      <c r="P15" s="70">
        <f t="shared" si="2"/>
        <v>20000</v>
      </c>
      <c r="Q15" s="71"/>
      <c r="R15" s="152"/>
      <c r="S15" s="153"/>
      <c r="T15" s="153"/>
      <c r="U15" s="153"/>
      <c r="V15" s="153"/>
      <c r="W15" s="154"/>
    </row>
    <row r="16" spans="2:25" ht="15">
      <c r="B16" s="100" t="s">
        <v>64</v>
      </c>
      <c r="C16" s="50"/>
      <c r="D16" s="141" t="s">
        <v>49</v>
      </c>
      <c r="E16" s="66"/>
      <c r="F16" s="68"/>
      <c r="G16" s="69"/>
      <c r="H16" s="70"/>
      <c r="I16" s="70">
        <f t="shared" si="0"/>
        <v>0</v>
      </c>
      <c r="J16" s="67"/>
      <c r="K16" s="68">
        <v>8</v>
      </c>
      <c r="L16" s="69" t="s">
        <v>54</v>
      </c>
      <c r="M16" s="70">
        <v>3500</v>
      </c>
      <c r="N16" s="70">
        <f t="shared" si="1"/>
        <v>28000</v>
      </c>
      <c r="O16" s="72">
        <v>0</v>
      </c>
      <c r="P16" s="70">
        <f t="shared" si="2"/>
        <v>28000</v>
      </c>
      <c r="Q16" s="71"/>
      <c r="R16" s="152"/>
      <c r="S16" s="153"/>
      <c r="T16" s="153"/>
      <c r="U16" s="153"/>
      <c r="V16" s="153"/>
      <c r="W16" s="154"/>
      <c r="Y16" s="1" t="str">
        <f t="shared" ref="Y16" si="6">LOWER(D16)</f>
        <v>aplicar empastado</v>
      </c>
    </row>
    <row r="17" spans="2:23" ht="15">
      <c r="B17" s="100" t="s">
        <v>65</v>
      </c>
      <c r="C17" s="50"/>
      <c r="D17" s="141" t="s">
        <v>52</v>
      </c>
      <c r="E17" s="66"/>
      <c r="F17" s="68"/>
      <c r="G17" s="69"/>
      <c r="H17" s="70"/>
      <c r="I17" s="70">
        <f t="shared" si="0"/>
        <v>0</v>
      </c>
      <c r="J17" s="67"/>
      <c r="K17" s="68">
        <v>8</v>
      </c>
      <c r="L17" s="69" t="s">
        <v>54</v>
      </c>
      <c r="M17" s="70">
        <v>4000</v>
      </c>
      <c r="N17" s="70">
        <f t="shared" si="1"/>
        <v>32000</v>
      </c>
      <c r="O17" s="72">
        <v>0</v>
      </c>
      <c r="P17" s="70">
        <f t="shared" si="2"/>
        <v>32000</v>
      </c>
      <c r="Q17" s="71"/>
      <c r="R17" s="119"/>
      <c r="S17" s="120"/>
      <c r="T17" s="120"/>
      <c r="U17" s="120"/>
      <c r="V17" s="120"/>
      <c r="W17" s="121"/>
    </row>
    <row r="18" spans="2:23" ht="15">
      <c r="B18" s="100" t="s">
        <v>66</v>
      </c>
      <c r="C18" s="50"/>
      <c r="D18" s="141" t="s">
        <v>51</v>
      </c>
      <c r="E18" s="66"/>
      <c r="F18" s="68"/>
      <c r="G18" s="69"/>
      <c r="H18" s="70"/>
      <c r="I18" s="70">
        <f t="shared" si="0"/>
        <v>0</v>
      </c>
      <c r="J18" s="67"/>
      <c r="K18" s="68">
        <v>8</v>
      </c>
      <c r="L18" s="69" t="s">
        <v>54</v>
      </c>
      <c r="M18" s="70">
        <v>4500</v>
      </c>
      <c r="N18" s="70">
        <f t="shared" si="1"/>
        <v>36000</v>
      </c>
      <c r="O18" s="72">
        <v>0</v>
      </c>
      <c r="P18" s="70">
        <f t="shared" si="2"/>
        <v>36000</v>
      </c>
      <c r="Q18" s="71"/>
      <c r="R18" s="119"/>
      <c r="S18" s="120"/>
      <c r="T18" s="120"/>
      <c r="U18" s="120"/>
      <c r="V18" s="120"/>
      <c r="W18" s="121"/>
    </row>
    <row r="19" spans="2:23" ht="15">
      <c r="B19" s="100" t="s">
        <v>67</v>
      </c>
      <c r="C19" s="50"/>
      <c r="D19" s="141" t="s">
        <v>53</v>
      </c>
      <c r="E19" s="66"/>
      <c r="F19" s="68">
        <v>1</v>
      </c>
      <c r="G19" s="69" t="s">
        <v>46</v>
      </c>
      <c r="H19" s="70">
        <v>60000</v>
      </c>
      <c r="I19" s="70">
        <f t="shared" si="0"/>
        <v>60000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4.25"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2:23" ht="15">
      <c r="B21" s="73"/>
      <c r="C21" s="50"/>
      <c r="D21" s="101"/>
      <c r="E21" s="89"/>
      <c r="F21" s="150" t="s">
        <v>38</v>
      </c>
      <c r="G21" s="151"/>
      <c r="H21" s="151"/>
      <c r="I21" s="102">
        <f>SUM(I7:I19)</f>
        <v>90000</v>
      </c>
      <c r="J21" s="67"/>
      <c r="K21" s="150" t="s">
        <v>11</v>
      </c>
      <c r="L21" s="151"/>
      <c r="M21" s="151"/>
      <c r="N21" s="151"/>
      <c r="O21" s="151"/>
      <c r="P21" s="103">
        <f>SUM(P6:P19)</f>
        <v>181460</v>
      </c>
      <c r="Q21" s="74"/>
      <c r="R21" s="75"/>
      <c r="S21" s="75"/>
      <c r="T21" s="75"/>
      <c r="U21" s="75"/>
      <c r="V21" s="75"/>
      <c r="W21" s="76"/>
    </row>
    <row r="22" spans="2:23" ht="15">
      <c r="B22" s="73"/>
      <c r="C22" s="50"/>
      <c r="D22" s="104"/>
      <c r="E22" s="104"/>
      <c r="F22" s="164" t="s">
        <v>12</v>
      </c>
      <c r="G22" s="165"/>
      <c r="H22" s="165"/>
      <c r="I22" s="105">
        <f>SUM(I21:I21)</f>
        <v>90000</v>
      </c>
      <c r="J22" s="67"/>
      <c r="K22" s="164" t="s">
        <v>12</v>
      </c>
      <c r="L22" s="165"/>
      <c r="M22" s="165"/>
      <c r="N22" s="165"/>
      <c r="O22" s="165"/>
      <c r="P22" s="106">
        <f>SUM(P21:P21)</f>
        <v>181460</v>
      </c>
      <c r="Q22" s="77"/>
      <c r="R22" s="78"/>
      <c r="S22" s="78"/>
      <c r="T22" s="78"/>
      <c r="U22" s="78"/>
      <c r="V22" s="78"/>
      <c r="W22" s="79"/>
    </row>
    <row r="23" spans="2:23" ht="15" hidden="1">
      <c r="B23" s="73"/>
      <c r="C23" s="50"/>
      <c r="D23" s="104"/>
      <c r="E23" s="107"/>
      <c r="F23" s="93"/>
      <c r="G23" s="166" t="s">
        <v>34</v>
      </c>
      <c r="H23" s="166"/>
      <c r="I23" s="108"/>
      <c r="J23" s="80"/>
      <c r="K23" s="167" t="s">
        <v>35</v>
      </c>
      <c r="L23" s="166"/>
      <c r="M23" s="166"/>
      <c r="N23" s="166"/>
      <c r="O23" s="166"/>
      <c r="P23" s="109"/>
      <c r="Q23" s="77"/>
      <c r="R23" s="78"/>
      <c r="S23" s="78"/>
      <c r="T23" s="78"/>
      <c r="U23" s="78"/>
      <c r="V23" s="78"/>
      <c r="W23" s="79"/>
    </row>
    <row r="24" spans="2:23" ht="15">
      <c r="B24" s="73"/>
      <c r="C24" s="50"/>
      <c r="D24" s="50"/>
      <c r="E24" s="110"/>
      <c r="F24" s="91"/>
      <c r="G24" s="157" t="s">
        <v>36</v>
      </c>
      <c r="H24" s="157"/>
      <c r="I24" s="111">
        <f>+I22+I23</f>
        <v>90000</v>
      </c>
      <c r="J24" s="67"/>
      <c r="K24" s="158" t="s">
        <v>13</v>
      </c>
      <c r="L24" s="157"/>
      <c r="M24" s="157"/>
      <c r="N24" s="157"/>
      <c r="O24" s="157"/>
      <c r="P24" s="115">
        <f>SUM(P22:P23)</f>
        <v>181460</v>
      </c>
      <c r="Q24" s="82"/>
      <c r="R24" s="78"/>
      <c r="S24" s="78"/>
      <c r="T24" s="78"/>
      <c r="U24" s="78"/>
      <c r="V24" s="78"/>
      <c r="W24" s="79"/>
    </row>
    <row r="25" spans="2:23" ht="15">
      <c r="B25" s="73"/>
      <c r="C25" s="50"/>
      <c r="D25" s="104"/>
      <c r="E25" s="112"/>
      <c r="F25" s="91"/>
      <c r="G25" s="92"/>
      <c r="H25" s="92"/>
      <c r="I25" s="113"/>
      <c r="J25" s="67"/>
      <c r="K25" s="91"/>
      <c r="L25" s="92"/>
      <c r="M25" s="92"/>
      <c r="N25" s="92"/>
      <c r="O25" s="92"/>
      <c r="P25" s="81"/>
      <c r="Q25" s="82"/>
      <c r="R25" s="78"/>
      <c r="S25" s="78"/>
      <c r="T25" s="78"/>
      <c r="U25" s="78"/>
      <c r="V25" s="78"/>
      <c r="W25" s="79"/>
    </row>
    <row r="26" spans="2:23" ht="15">
      <c r="B26" s="73"/>
      <c r="C26" s="50"/>
      <c r="D26" s="104"/>
      <c r="E26" s="90"/>
      <c r="F26" s="155"/>
      <c r="G26" s="156"/>
      <c r="H26" s="156"/>
      <c r="I26" s="114"/>
      <c r="J26" s="67"/>
      <c r="K26" s="155"/>
      <c r="L26" s="156"/>
      <c r="M26" s="156"/>
      <c r="N26" s="156"/>
      <c r="O26" s="156"/>
      <c r="P26" s="83"/>
      <c r="Q26" s="83"/>
      <c r="R26" s="83"/>
      <c r="S26" s="83"/>
      <c r="T26" s="84"/>
      <c r="U26" s="84"/>
      <c r="V26" s="84"/>
      <c r="W26" s="85"/>
    </row>
    <row r="29" spans="2:23" ht="15" customHeight="1"/>
    <row r="36" ht="13.9" customHeight="1"/>
    <row r="38" hidden="1"/>
    <row r="41" ht="15"/>
  </sheetData>
  <mergeCells count="23">
    <mergeCell ref="R13:V13"/>
    <mergeCell ref="F26:H26"/>
    <mergeCell ref="K26:O26"/>
    <mergeCell ref="G24:H24"/>
    <mergeCell ref="K24:O24"/>
    <mergeCell ref="F3:I3"/>
    <mergeCell ref="K3:P3"/>
    <mergeCell ref="F22:H22"/>
    <mergeCell ref="K22:O22"/>
    <mergeCell ref="G23:H23"/>
    <mergeCell ref="K23:O23"/>
    <mergeCell ref="R6:V6"/>
    <mergeCell ref="K21:O21"/>
    <mergeCell ref="R7:W7"/>
    <mergeCell ref="F21:H21"/>
    <mergeCell ref="R8:W8"/>
    <mergeCell ref="R9:W9"/>
    <mergeCell ref="R10:W10"/>
    <mergeCell ref="R11:W11"/>
    <mergeCell ref="R12:W12"/>
    <mergeCell ref="R14:W14"/>
    <mergeCell ref="R15:W15"/>
    <mergeCell ref="R16:W16"/>
  </mergeCells>
  <phoneticPr fontId="12" type="noConversion"/>
  <hyperlinks>
    <hyperlink ref="X7" r:id="rId1" xr:uid="{DDE35ECC-9CB6-471A-8CE5-D0445B08A43F}"/>
    <hyperlink ref="X8" r:id="rId2" xr:uid="{C9A89B5A-1671-48CD-A2B6-52BD9B0AA36A}"/>
    <hyperlink ref="X9" r:id="rId3" xr:uid="{2C592D69-F1E4-429C-A4D6-ED52CA155D54}"/>
  </hyperlinks>
  <pageMargins left="0.7" right="0.7" top="0.75" bottom="0.75" header="0.3" footer="0.3"/>
  <pageSetup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9" zoomScaleNormal="100" workbookViewId="0">
      <selection activeCell="J27" sqref="J27:L2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3" customWidth="1"/>
    <col min="6" max="6" width="12.7109375" style="123" customWidth="1"/>
    <col min="7" max="7" width="6" style="2" customWidth="1"/>
    <col min="8" max="8" width="12.7109375" style="12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8" t="s">
        <v>14</v>
      </c>
      <c r="E4" s="168"/>
      <c r="F4" s="168"/>
      <c r="G4" s="168" t="s">
        <v>15</v>
      </c>
      <c r="H4" s="168"/>
      <c r="I4" s="168"/>
      <c r="J4" s="168"/>
      <c r="K4" s="168"/>
      <c r="L4" s="168"/>
    </row>
    <row r="5" spans="1:15">
      <c r="B5" s="5"/>
      <c r="C5" s="117"/>
      <c r="D5" s="10" t="s">
        <v>16</v>
      </c>
      <c r="E5" s="124" t="s">
        <v>18</v>
      </c>
      <c r="F5" s="144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5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4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4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8" customFormat="1" ht="15">
      <c r="A9" s="129"/>
      <c r="B9" s="130"/>
      <c r="C9" s="131"/>
      <c r="D9" s="132"/>
      <c r="E9" s="133"/>
      <c r="F9" s="134">
        <f t="shared" si="0"/>
        <v>0</v>
      </c>
      <c r="G9" s="132"/>
      <c r="H9" s="31"/>
      <c r="I9" s="133">
        <f t="shared" si="1"/>
        <v>0</v>
      </c>
      <c r="J9" s="135">
        <v>0</v>
      </c>
      <c r="K9" s="136">
        <f t="shared" si="2"/>
        <v>0</v>
      </c>
      <c r="L9" s="137"/>
      <c r="O9" s="139"/>
    </row>
    <row r="10" spans="1:15" s="138" customFormat="1" ht="15">
      <c r="A10" s="129"/>
      <c r="B10" s="130"/>
      <c r="C10" s="140"/>
      <c r="D10" s="132"/>
      <c r="E10" s="133"/>
      <c r="F10" s="134">
        <f t="shared" si="0"/>
        <v>0</v>
      </c>
      <c r="G10" s="132"/>
      <c r="H10" s="31"/>
      <c r="I10" s="133">
        <f t="shared" si="1"/>
        <v>0</v>
      </c>
      <c r="J10" s="135">
        <v>0</v>
      </c>
      <c r="K10" s="136">
        <f t="shared" si="2"/>
        <v>0</v>
      </c>
      <c r="L10" s="137"/>
      <c r="O10" s="139"/>
    </row>
    <row r="11" spans="1:15" s="138" customFormat="1" ht="15">
      <c r="A11" s="129"/>
      <c r="B11" s="130"/>
      <c r="C11" s="140"/>
      <c r="D11" s="132"/>
      <c r="E11" s="133"/>
      <c r="F11" s="134">
        <f t="shared" si="0"/>
        <v>0</v>
      </c>
      <c r="G11" s="132"/>
      <c r="H11" s="31"/>
      <c r="I11" s="133">
        <f t="shared" si="1"/>
        <v>0</v>
      </c>
      <c r="J11" s="135">
        <v>0</v>
      </c>
      <c r="K11" s="136">
        <f t="shared" si="2"/>
        <v>0</v>
      </c>
      <c r="L11" s="137"/>
      <c r="O11" s="139"/>
    </row>
    <row r="12" spans="1:15" s="138" customFormat="1">
      <c r="A12" s="129"/>
      <c r="B12" s="130"/>
      <c r="C12" s="140"/>
      <c r="D12" s="132"/>
      <c r="E12" s="133"/>
      <c r="F12" s="134">
        <f t="shared" si="0"/>
        <v>0</v>
      </c>
      <c r="G12" s="132"/>
      <c r="H12" s="31"/>
      <c r="I12" s="133">
        <f t="shared" si="1"/>
        <v>0</v>
      </c>
      <c r="J12" s="135">
        <v>0</v>
      </c>
      <c r="K12" s="136">
        <f t="shared" si="2"/>
        <v>0</v>
      </c>
      <c r="L12" s="137"/>
    </row>
    <row r="13" spans="1:15" s="138" customFormat="1" ht="15">
      <c r="A13" s="129"/>
      <c r="B13" s="130"/>
      <c r="C13" s="140"/>
      <c r="D13" s="132"/>
      <c r="E13" s="133"/>
      <c r="F13" s="134">
        <f t="shared" ref="F13:F22" si="3">E13*D13</f>
        <v>0</v>
      </c>
      <c r="G13" s="132"/>
      <c r="H13" s="31"/>
      <c r="I13" s="133">
        <f t="shared" si="1"/>
        <v>0</v>
      </c>
      <c r="J13" s="135">
        <v>0</v>
      </c>
      <c r="K13" s="136">
        <f t="shared" si="2"/>
        <v>0</v>
      </c>
      <c r="L13" s="137"/>
      <c r="O13" s="139"/>
    </row>
    <row r="14" spans="1:15" s="138" customFormat="1" ht="15">
      <c r="A14" s="129"/>
      <c r="B14" s="130"/>
      <c r="C14" s="140"/>
      <c r="D14" s="132"/>
      <c r="E14" s="133"/>
      <c r="F14" s="134">
        <f t="shared" si="3"/>
        <v>0</v>
      </c>
      <c r="G14" s="132"/>
      <c r="H14" s="31"/>
      <c r="I14" s="133">
        <f t="shared" si="1"/>
        <v>0</v>
      </c>
      <c r="J14" s="135">
        <v>0</v>
      </c>
      <c r="K14" s="136">
        <f t="shared" si="2"/>
        <v>0</v>
      </c>
      <c r="L14" s="137"/>
      <c r="O14" s="139"/>
    </row>
    <row r="15" spans="1:15" ht="15">
      <c r="A15" s="4"/>
      <c r="B15" s="30"/>
      <c r="C15" s="128"/>
      <c r="D15" s="29"/>
      <c r="E15" s="32"/>
      <c r="F15" s="122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7"/>
      <c r="O15" s="38"/>
    </row>
    <row r="16" spans="1:15" ht="15">
      <c r="A16" s="4"/>
      <c r="B16" s="30"/>
      <c r="C16" s="128"/>
      <c r="D16" s="29"/>
      <c r="E16" s="32"/>
      <c r="F16" s="122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7"/>
      <c r="O16" s="38"/>
    </row>
    <row r="17" spans="1:15" ht="15">
      <c r="A17" s="4"/>
      <c r="B17" s="30"/>
      <c r="C17" s="128"/>
      <c r="D17" s="29"/>
      <c r="E17" s="32"/>
      <c r="F17" s="122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7"/>
      <c r="O17" s="38"/>
    </row>
    <row r="18" spans="1:15" ht="15">
      <c r="A18" s="4"/>
      <c r="B18" s="30"/>
      <c r="C18" s="128"/>
      <c r="D18" s="29"/>
      <c r="E18" s="32"/>
      <c r="F18" s="122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7"/>
      <c r="O18" s="38"/>
    </row>
    <row r="19" spans="1:15" ht="15">
      <c r="A19" s="4"/>
      <c r="B19" s="30"/>
      <c r="C19" s="128"/>
      <c r="D19" s="29"/>
      <c r="E19" s="32"/>
      <c r="F19" s="122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7"/>
      <c r="O19" s="38"/>
    </row>
    <row r="20" spans="1:15" ht="15">
      <c r="A20" s="4"/>
      <c r="B20" s="30"/>
      <c r="C20" s="128"/>
      <c r="D20" s="29"/>
      <c r="E20" s="32"/>
      <c r="F20" s="122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7"/>
      <c r="O20" s="38"/>
    </row>
    <row r="21" spans="1:15" ht="15">
      <c r="A21" s="4"/>
      <c r="B21" s="30"/>
      <c r="C21" s="128"/>
      <c r="D21" s="29"/>
      <c r="E21" s="32"/>
      <c r="F21" s="122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7"/>
      <c r="O21" s="38"/>
    </row>
    <row r="22" spans="1:15" ht="15">
      <c r="A22" s="4"/>
      <c r="B22" s="30"/>
      <c r="C22" s="128"/>
      <c r="D22" s="29"/>
      <c r="E22" s="32"/>
      <c r="F22" s="122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7"/>
      <c r="O22" s="38"/>
    </row>
    <row r="23" spans="1:15">
      <c r="B23" s="17"/>
      <c r="C23" s="20"/>
      <c r="D23" s="21"/>
      <c r="E23" s="126"/>
      <c r="F23" s="146"/>
      <c r="G23" s="22"/>
      <c r="H23" s="126"/>
      <c r="I23" s="20"/>
      <c r="J23" s="20"/>
      <c r="K23" s="21"/>
      <c r="L23" s="40"/>
    </row>
    <row r="24" spans="1:15">
      <c r="B24" s="18"/>
      <c r="C24" s="23"/>
      <c r="D24" s="175" t="s">
        <v>37</v>
      </c>
      <c r="E24" s="175"/>
      <c r="F24" s="116">
        <f>SUM(F7:F22)</f>
        <v>0</v>
      </c>
      <c r="G24" s="34" t="s">
        <v>24</v>
      </c>
      <c r="H24" s="142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7"/>
      <c r="F25" s="147"/>
      <c r="G25" s="6"/>
      <c r="H25" s="127"/>
      <c r="I25" s="26"/>
      <c r="J25" s="27"/>
      <c r="K25" s="28"/>
      <c r="L25" s="42"/>
    </row>
    <row r="26" spans="1:15">
      <c r="G26" s="3"/>
      <c r="H26" s="143"/>
      <c r="I26" s="3"/>
      <c r="J26" s="7"/>
      <c r="K26" s="8"/>
      <c r="L26" s="43"/>
    </row>
    <row r="27" spans="1:15" ht="15">
      <c r="J27" s="169" t="s">
        <v>30</v>
      </c>
      <c r="K27" s="170"/>
      <c r="L27" s="45">
        <f>'Daños Edificio'!P24</f>
        <v>181460</v>
      </c>
    </row>
    <row r="28" spans="1:15" ht="15">
      <c r="J28" s="171" t="s">
        <v>31</v>
      </c>
      <c r="K28" s="172"/>
      <c r="L28" s="46">
        <f>K24</f>
        <v>0</v>
      </c>
    </row>
    <row r="29" spans="1:15" ht="15.75">
      <c r="J29" s="173" t="s">
        <v>32</v>
      </c>
      <c r="K29" s="174"/>
      <c r="L29" s="47">
        <f>SUM(L27:L28)</f>
        <v>181460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2024-04-01T12:06:02Z</dcterms:modified>
</cp:coreProperties>
</file>