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76E1D1F8-748A-4C6C-8640-DB4E43D2CAA7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3" l="1"/>
  <c r="N8" i="1"/>
  <c r="P8" i="1" s="1"/>
  <c r="N9" i="1"/>
  <c r="P9" i="1" s="1"/>
  <c r="N10" i="1"/>
  <c r="P10" i="1" s="1"/>
  <c r="N12" i="1"/>
  <c r="P12" i="1" s="1"/>
  <c r="N13" i="1"/>
  <c r="P13" i="1" s="1"/>
  <c r="N14" i="1"/>
  <c r="P14" i="1" s="1"/>
  <c r="N15" i="1"/>
  <c r="P15" i="1" s="1"/>
  <c r="I8" i="1"/>
  <c r="I9" i="1"/>
  <c r="I10" i="1"/>
  <c r="I12" i="1"/>
  <c r="I13" i="1"/>
  <c r="I14" i="1"/>
  <c r="I15" i="1"/>
  <c r="I7" i="3"/>
  <c r="K7" i="3" s="1"/>
  <c r="N7" i="1"/>
  <c r="P7" i="1" s="1"/>
  <c r="I7" i="1"/>
  <c r="I17" i="1" l="1"/>
  <c r="I18" i="1" s="1"/>
  <c r="I19" i="1" s="1"/>
  <c r="P17" i="1"/>
  <c r="P18" i="1" s="1"/>
  <c r="I20" i="1" l="1"/>
  <c r="P20" i="1"/>
  <c r="L12" i="3" l="1"/>
  <c r="F9" i="3"/>
  <c r="K9" i="3"/>
  <c r="L13" i="3" l="1"/>
  <c r="L14" i="3" s="1"/>
</calcChain>
</file>

<file path=xl/sharedStrings.xml><?xml version="1.0" encoding="utf-8"?>
<sst xmlns="http://schemas.openxmlformats.org/spreadsheetml/2006/main" count="91" uniqueCount="66">
  <si>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</si>
  <si>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</si>
  <si>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</si>
  <si>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</si>
  <si>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</si>
  <si>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</si>
  <si>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</si>
  <si>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</si>
  <si>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</si>
  <si>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</si>
  <si>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</si>
  <si>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</si>
  <si>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</si>
  <si>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</si>
  <si>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</si>
  <si>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</si>
  <si>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</si>
  <si>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</si>
  <si>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</si>
  <si>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</si>
  <si>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</si>
  <si>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</si>
  <si>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</si>
  <si>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</si>
  <si>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</si>
  <si>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</si>
  <si>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</si>
  <si>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</si>
  <si>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</si>
  <si>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</si>
  <si>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</si>
  <si>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</si>
  <si>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</si>
  <si>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</si>
  <si>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</si>
  <si>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</si>
  <si>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</si>
  <si>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</si>
  <si>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</si>
  <si>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</si>
  <si>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Sr. Nicolas Rodrigo Orive Muñoz</t>
  </si>
  <si>
    <t>Av. Las Condes 12.810, 902B Torre A - Bodega 207 (-3), Lo Barnechea</t>
  </si>
  <si>
    <t xml:space="preserve">Esmalte al agua 1/4 galón </t>
  </si>
  <si>
    <t>galon</t>
  </si>
  <si>
    <t>Pasta muro 1 tineta</t>
  </si>
  <si>
    <t>tineta</t>
  </si>
  <si>
    <t>Insumos de pintura y empastado</t>
  </si>
  <si>
    <t>gl</t>
  </si>
  <si>
    <t>Puerta Interior Terciado 70x200 cm Igal</t>
  </si>
  <si>
    <t>un</t>
  </si>
  <si>
    <t>Instalacion de puerta</t>
  </si>
  <si>
    <t>Instalacion de pintura</t>
  </si>
  <si>
    <t>m2</t>
  </si>
  <si>
    <t>Instalacion de pastamuro (colocacion y lijado)</t>
  </si>
  <si>
    <t>1.1</t>
  </si>
  <si>
    <t>1.2</t>
  </si>
  <si>
    <t>1.3</t>
  </si>
  <si>
    <t>1.4</t>
  </si>
  <si>
    <t>2.1</t>
  </si>
  <si>
    <t>2.2</t>
  </si>
  <si>
    <t>2.3</t>
  </si>
  <si>
    <t>Preparacion muro</t>
  </si>
  <si>
    <t>2.4</t>
  </si>
  <si>
    <t>Materiales</t>
  </si>
  <si>
    <t>Panel Decorativo Energy Walnut 121x2800 mm</t>
  </si>
  <si>
    <t>https://cvlhome.cl/product/revestimiento-pvc-woodpnael-alerce-801-47/?utm_term=&amp;utm_campaign=Shopping+Revestimientos&amp;utm_source=adwords&amp;utm_medium=ppc&amp;hsa_acc=8683006227&amp;hsa_cam=21064966702&amp;hsa_grp=159463035797&amp;hsa_ad=692239365010&amp;hsa_src=g&amp;hsa_tgt=pla-293946777986&amp;hsa_kw=&amp;hsa_mt=&amp;hsa_net=adwords&amp;hsa_ver=3&amp;gad_source=4&amp;gclid=Cj0KCQjw-r-vBhC-ARIsAGgUO2Dokpwuhsf4B3UN19F0QTyay3CPmEw0nOR-7KEIyHd08b15nubYtcoaApQqEALw_w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</si>
</sst>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60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42" fontId="2" fillId="2" borderId="0" xfId="2" applyFont="1" applyFill="1"/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42" fontId="2" fillId="0" borderId="6" xfId="2" applyFont="1" applyFill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3" fontId="14" fillId="0" borderId="0" xfId="0" applyNumberFormat="1" applyFont="1" applyAlignment="1">
      <alignment horizontal="left" wrapText="1"/>
    </xf>
    <xf numFmtId="0" fontId="7" fillId="3" borderId="13" xfId="0" applyFont="1" applyFill="1" applyBorder="1" applyAlignment="1">
      <alignment wrapText="1"/>
    </xf>
    <xf numFmtId="0" fontId="6" fillId="3" borderId="2" xfId="0" applyFont="1" applyFill="1" applyBorder="1" applyAlignment="1">
      <alignment horizontal="center" wrapText="1"/>
    </xf>
    <xf numFmtId="42" fontId="6" fillId="3" borderId="14" xfId="2" applyFont="1" applyFill="1" applyBorder="1" applyAlignment="1">
      <alignment horizontal="center" wrapText="1"/>
    </xf>
    <xf numFmtId="42" fontId="6" fillId="3" borderId="4" xfId="2" applyFont="1" applyFill="1" applyBorder="1" applyAlignment="1">
      <alignment horizontal="center" wrapText="1"/>
    </xf>
    <xf numFmtId="0" fontId="6" fillId="3" borderId="14" xfId="0" applyFont="1" applyFill="1" applyBorder="1" applyAlignment="1">
      <alignment horizontal="center" wrapText="1"/>
    </xf>
    <xf numFmtId="0" fontId="6" fillId="3" borderId="3" xfId="0" applyFont="1" applyFill="1" applyBorder="1" applyAlignment="1">
      <alignment horizontal="center" wrapText="1"/>
    </xf>
    <xf numFmtId="0" fontId="6" fillId="3" borderId="7" xfId="0" applyFont="1" applyFill="1" applyBorder="1" applyAlignment="1">
      <alignment horizontal="center" wrapText="1"/>
    </xf>
    <xf numFmtId="42" fontId="6" fillId="3" borderId="13" xfId="2" applyFont="1" applyFill="1" applyBorder="1" applyAlignment="1">
      <alignment horizontal="center" wrapText="1"/>
    </xf>
    <xf numFmtId="42" fontId="6" fillId="3" borderId="9" xfId="2" applyFont="1" applyFill="1" applyBorder="1" applyAlignment="1">
      <alignment horizontal="center" wrapText="1"/>
    </xf>
    <xf numFmtId="0" fontId="6" fillId="3" borderId="13" xfId="0" applyFont="1" applyFill="1" applyBorder="1" applyAlignment="1">
      <alignment horizontal="center" wrapText="1"/>
    </xf>
    <xf numFmtId="0" fontId="6" fillId="3" borderId="8" xfId="0" applyFont="1" applyFill="1" applyBorder="1" applyAlignment="1">
      <alignment horizontal="center" wrapText="1"/>
    </xf>
    <xf numFmtId="0" fontId="8" fillId="2" borderId="0" xfId="3" applyFill="1"/>
    <xf numFmtId="0" fontId="18" fillId="2" borderId="0" xfId="0" applyFont="1" applyFill="1" applyAlignment="1">
      <alignment horizontal="center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15</xdr:row>
      <xdr:rowOff>83820</xdr:rowOff>
    </xdr:from>
    <xdr:to>
      <xdr:col>10</xdr:col>
      <xdr:colOff>398145</xdr:colOff>
      <xdr:row>39</xdr:row>
      <xdr:rowOff>31195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5876852-075C-C049-4EF6-9C9DCCCE37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2941320"/>
          <a:ext cx="7128510" cy="40012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cvlhome.cl/product/revestimiento-pvc-woodpnael-alerce-801-47/?utm_term=&amp;utm_campaign=Shopping+Revestimientos&amp;utm_source=adwords&amp;utm_medium=ppc&amp;hsa_acc=8683006227&amp;hsa_cam=21064966702&amp;hsa_grp=159463035797&amp;hsa_ad=692239365010&amp;hsa_src=g&amp;hsa_tgt=pla-293946777986&amp;hsa_kw=&amp;hsa_mt=&amp;hsa_net=adwords&amp;hsa_ver=3&amp;gad_source=4&amp;gclid=Cj0KCQjw-r-vBhC-ARIsAGgUO2Dokpwuhsf4B3UN19F0QTyay3CPmEw0nOR-7KEIyHd08b15nubYtcoaApQqEALw_wc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W34"/>
  <sheetViews>
    <sheetView showGridLines="0" zoomScale="85" zoomScaleNormal="85" workbookViewId="0">
      <selection activeCell="X32" sqref="X32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49" style="42" customWidth="1"/>
    <col min="5" max="5" width="1" style="1" customWidth="1"/>
    <col min="6" max="6" width="10.42578125" style="1" hidden="1" customWidth="1"/>
    <col min="7" max="7" width="8.5703125" style="1" hidden="1" customWidth="1"/>
    <col min="8" max="8" width="15" style="1" hidden="1" customWidth="1"/>
    <col min="9" max="9" width="17.28515625" style="1" hidden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140625" style="1" customWidth="1"/>
    <col min="18" max="18" width="6.5703125" style="1" customWidth="1"/>
    <col min="19" max="19" width="1.5703125" style="1" customWidth="1"/>
    <col min="20" max="20" width="1" style="1" customWidth="1"/>
    <col min="21" max="21" width="1.85546875" style="1" customWidth="1"/>
    <col min="22" max="22" width="1.5703125" style="1" customWidth="1"/>
    <col min="23" max="23" width="1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3" ht="15">
      <c r="B2" s="44"/>
      <c r="C2" s="44"/>
      <c r="D2" s="86" t="s">
        <v>40</v>
      </c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</row>
    <row r="3" spans="2:23" ht="15">
      <c r="B3" s="81" t="s">
        <v>10</v>
      </c>
      <c r="C3" s="44"/>
      <c r="D3" s="80" t="s">
        <v>2</v>
      </c>
      <c r="E3" s="47"/>
      <c r="F3" s="138" t="s">
        <v>0</v>
      </c>
      <c r="G3" s="139"/>
      <c r="H3" s="139"/>
      <c r="I3" s="140"/>
      <c r="J3" s="48"/>
      <c r="K3" s="141" t="s">
        <v>1</v>
      </c>
      <c r="L3" s="141"/>
      <c r="M3" s="142"/>
      <c r="N3" s="142"/>
      <c r="O3" s="142"/>
      <c r="P3" s="142"/>
      <c r="Q3" s="49"/>
      <c r="R3" s="46"/>
      <c r="S3" s="46"/>
      <c r="T3" s="46"/>
      <c r="U3" s="46"/>
      <c r="V3" s="46"/>
      <c r="W3" s="45"/>
    </row>
    <row r="4" spans="2:23" ht="30">
      <c r="B4" s="87"/>
      <c r="C4" s="88"/>
      <c r="D4" s="120" t="s">
        <v>41</v>
      </c>
      <c r="E4" s="48"/>
      <c r="F4" s="89"/>
      <c r="G4" s="87"/>
      <c r="H4" s="87"/>
      <c r="I4" s="87"/>
      <c r="J4" s="48"/>
      <c r="K4" s="89"/>
      <c r="L4" s="89"/>
      <c r="M4" s="87"/>
      <c r="N4" s="87"/>
      <c r="O4" s="87"/>
      <c r="P4" s="87"/>
      <c r="Q4" s="49"/>
      <c r="R4" s="46"/>
      <c r="S4" s="46"/>
      <c r="T4" s="46"/>
      <c r="U4" s="46"/>
      <c r="V4" s="46"/>
      <c r="W4" s="45"/>
    </row>
    <row r="5" spans="2:23" ht="15">
      <c r="B5" s="87"/>
      <c r="C5" s="88"/>
      <c r="D5" s="86" t="s">
        <v>33</v>
      </c>
      <c r="E5" s="48"/>
      <c r="F5" s="89"/>
      <c r="G5" s="87"/>
      <c r="H5" s="87"/>
      <c r="I5" s="87"/>
      <c r="J5" s="48"/>
      <c r="K5" s="89"/>
      <c r="L5" s="89"/>
      <c r="M5" s="87"/>
      <c r="N5" s="87"/>
      <c r="O5" s="87"/>
      <c r="P5" s="87"/>
      <c r="Q5" s="49"/>
      <c r="R5" s="46"/>
      <c r="S5" s="46"/>
      <c r="T5" s="46"/>
      <c r="U5" s="46"/>
      <c r="V5" s="46"/>
      <c r="W5" s="45"/>
    </row>
    <row r="6" spans="2:23" ht="15">
      <c r="B6" s="51">
        <v>1</v>
      </c>
      <c r="C6" s="52"/>
      <c r="D6" s="90" t="s">
        <v>63</v>
      </c>
      <c r="E6" s="53"/>
      <c r="F6" s="54" t="s">
        <v>3</v>
      </c>
      <c r="G6" s="51" t="s">
        <v>4</v>
      </c>
      <c r="H6" s="55" t="s">
        <v>5</v>
      </c>
      <c r="I6" s="56" t="s">
        <v>6</v>
      </c>
      <c r="J6" s="50"/>
      <c r="K6" s="54" t="s">
        <v>3</v>
      </c>
      <c r="L6" s="51" t="s">
        <v>4</v>
      </c>
      <c r="M6" s="55" t="s">
        <v>5</v>
      </c>
      <c r="N6" s="56" t="s">
        <v>6</v>
      </c>
      <c r="O6" s="54" t="s">
        <v>7</v>
      </c>
      <c r="P6" s="59" t="s">
        <v>8</v>
      </c>
      <c r="Q6" s="57"/>
      <c r="R6" s="133" t="s">
        <v>9</v>
      </c>
      <c r="S6" s="133"/>
      <c r="T6" s="133"/>
      <c r="U6" s="133"/>
      <c r="V6" s="133"/>
      <c r="W6" s="58"/>
    </row>
    <row r="7" spans="2:23" ht="15">
      <c r="B7" s="91" t="s">
        <v>54</v>
      </c>
      <c r="C7" s="44"/>
      <c r="D7" s="119" t="s">
        <v>42</v>
      </c>
      <c r="E7" s="60"/>
      <c r="F7" s="62"/>
      <c r="G7" s="63"/>
      <c r="H7" s="64"/>
      <c r="I7" s="64">
        <f t="shared" ref="I7:I15" si="0">+F7*H7</f>
        <v>0</v>
      </c>
      <c r="J7" s="61"/>
      <c r="K7" s="62">
        <v>2</v>
      </c>
      <c r="L7" s="63" t="s">
        <v>43</v>
      </c>
      <c r="M7" s="64">
        <v>15190</v>
      </c>
      <c r="N7" s="64">
        <f t="shared" ref="N7:N15" si="1">+K7*M7</f>
        <v>30380</v>
      </c>
      <c r="O7" s="66">
        <v>0</v>
      </c>
      <c r="P7" s="64">
        <f t="shared" ref="P7:P15" si="2">+(-N7*O7)+N7</f>
        <v>30380</v>
      </c>
      <c r="Q7" s="65"/>
      <c r="R7" s="149"/>
      <c r="S7" s="150"/>
      <c r="T7" s="150"/>
      <c r="U7" s="150"/>
      <c r="V7" s="150"/>
      <c r="W7" s="151"/>
    </row>
    <row r="8" spans="2:23" ht="15">
      <c r="B8" s="91" t="s">
        <v>55</v>
      </c>
      <c r="C8" s="44"/>
      <c r="D8" s="119" t="s">
        <v>44</v>
      </c>
      <c r="E8" s="60"/>
      <c r="F8" s="62"/>
      <c r="G8" s="63"/>
      <c r="H8" s="64"/>
      <c r="I8" s="64">
        <f t="shared" si="0"/>
        <v>0</v>
      </c>
      <c r="J8" s="61"/>
      <c r="K8" s="62">
        <v>2</v>
      </c>
      <c r="L8" s="63" t="s">
        <v>45</v>
      </c>
      <c r="M8" s="64">
        <v>15090</v>
      </c>
      <c r="N8" s="64">
        <f t="shared" si="1"/>
        <v>30180</v>
      </c>
      <c r="O8" s="66">
        <v>0</v>
      </c>
      <c r="P8" s="64">
        <f t="shared" si="2"/>
        <v>30180</v>
      </c>
      <c r="Q8" s="65"/>
      <c r="R8" s="149"/>
      <c r="S8" s="150"/>
      <c r="T8" s="150"/>
      <c r="U8" s="150"/>
      <c r="V8" s="150"/>
      <c r="W8" s="151"/>
    </row>
    <row r="9" spans="2:23" ht="14.25" customHeight="1">
      <c r="B9" s="91" t="s">
        <v>56</v>
      </c>
      <c r="C9" s="44"/>
      <c r="D9" s="114" t="s">
        <v>46</v>
      </c>
      <c r="E9" s="60"/>
      <c r="F9" s="62"/>
      <c r="G9" s="63"/>
      <c r="H9" s="64"/>
      <c r="I9" s="64">
        <f t="shared" si="0"/>
        <v>0</v>
      </c>
      <c r="J9" s="61"/>
      <c r="K9" s="62">
        <v>1</v>
      </c>
      <c r="L9" s="63" t="s">
        <v>47</v>
      </c>
      <c r="M9" s="64">
        <v>20000</v>
      </c>
      <c r="N9" s="64">
        <f t="shared" si="1"/>
        <v>20000</v>
      </c>
      <c r="O9" s="66">
        <v>0</v>
      </c>
      <c r="P9" s="64">
        <f t="shared" si="2"/>
        <v>20000</v>
      </c>
      <c r="Q9" s="65"/>
      <c r="R9" s="149"/>
      <c r="S9" s="150"/>
      <c r="T9" s="150"/>
      <c r="U9" s="150"/>
      <c r="V9" s="150"/>
      <c r="W9" s="151"/>
    </row>
    <row r="10" spans="2:23" ht="15">
      <c r="B10" s="91" t="s">
        <v>57</v>
      </c>
      <c r="C10" s="44"/>
      <c r="D10" s="114" t="s">
        <v>48</v>
      </c>
      <c r="E10" s="60"/>
      <c r="F10" s="62"/>
      <c r="G10" s="63"/>
      <c r="H10" s="64"/>
      <c r="I10" s="64">
        <f t="shared" si="0"/>
        <v>0</v>
      </c>
      <c r="J10" s="61"/>
      <c r="K10" s="62">
        <v>1</v>
      </c>
      <c r="L10" s="63" t="s">
        <v>49</v>
      </c>
      <c r="M10" s="64">
        <v>20590</v>
      </c>
      <c r="N10" s="64">
        <f t="shared" si="1"/>
        <v>20590</v>
      </c>
      <c r="O10" s="66">
        <v>0</v>
      </c>
      <c r="P10" s="64">
        <f t="shared" si="2"/>
        <v>20590</v>
      </c>
      <c r="Q10" s="65"/>
      <c r="R10" s="149"/>
      <c r="S10" s="150"/>
      <c r="T10" s="150"/>
      <c r="U10" s="150"/>
      <c r="V10" s="150"/>
      <c r="W10" s="151"/>
    </row>
    <row r="11" spans="2:23" ht="15">
      <c r="B11" s="51">
        <v>2</v>
      </c>
      <c r="C11" s="52"/>
      <c r="D11" s="90" t="s">
        <v>39</v>
      </c>
      <c r="E11" s="53"/>
      <c r="F11" s="54" t="s">
        <v>3</v>
      </c>
      <c r="G11" s="51" t="s">
        <v>4</v>
      </c>
      <c r="H11" s="55" t="s">
        <v>5</v>
      </c>
      <c r="I11" s="56" t="s">
        <v>6</v>
      </c>
      <c r="J11" s="50"/>
      <c r="K11" s="54" t="s">
        <v>3</v>
      </c>
      <c r="L11" s="51" t="s">
        <v>4</v>
      </c>
      <c r="M11" s="55" t="s">
        <v>5</v>
      </c>
      <c r="N11" s="56" t="s">
        <v>6</v>
      </c>
      <c r="O11" s="54" t="s">
        <v>7</v>
      </c>
      <c r="P11" s="59" t="s">
        <v>8</v>
      </c>
      <c r="Q11" s="57"/>
      <c r="R11" s="133" t="s">
        <v>9</v>
      </c>
      <c r="S11" s="133"/>
      <c r="T11" s="133"/>
      <c r="U11" s="133"/>
      <c r="V11" s="133"/>
      <c r="W11" s="58"/>
    </row>
    <row r="12" spans="2:23" ht="18" customHeight="1">
      <c r="B12" s="91" t="s">
        <v>58</v>
      </c>
      <c r="C12" s="44"/>
      <c r="D12" s="114" t="s">
        <v>50</v>
      </c>
      <c r="E12" s="60"/>
      <c r="F12" s="62"/>
      <c r="G12" s="63"/>
      <c r="H12" s="64"/>
      <c r="I12" s="64">
        <f t="shared" si="0"/>
        <v>0</v>
      </c>
      <c r="J12" s="61"/>
      <c r="K12" s="62">
        <v>1</v>
      </c>
      <c r="L12" s="63" t="s">
        <v>49</v>
      </c>
      <c r="M12" s="64">
        <v>15000</v>
      </c>
      <c r="N12" s="64">
        <f t="shared" si="1"/>
        <v>15000</v>
      </c>
      <c r="O12" s="66">
        <v>0</v>
      </c>
      <c r="P12" s="64">
        <f t="shared" si="2"/>
        <v>15000</v>
      </c>
      <c r="Q12" s="65"/>
      <c r="R12" s="149"/>
      <c r="S12" s="150"/>
      <c r="T12" s="150"/>
      <c r="U12" s="150"/>
      <c r="V12" s="150"/>
      <c r="W12" s="151"/>
    </row>
    <row r="13" spans="2:23" ht="15">
      <c r="B13" s="91" t="s">
        <v>59</v>
      </c>
      <c r="C13" s="44"/>
      <c r="D13" s="114" t="s">
        <v>51</v>
      </c>
      <c r="E13" s="60"/>
      <c r="F13" s="62"/>
      <c r="G13" s="63"/>
      <c r="H13" s="64"/>
      <c r="I13" s="64">
        <f t="shared" si="0"/>
        <v>0</v>
      </c>
      <c r="J13" s="61"/>
      <c r="K13" s="62">
        <v>20</v>
      </c>
      <c r="L13" s="63" t="s">
        <v>52</v>
      </c>
      <c r="M13" s="64">
        <v>6500</v>
      </c>
      <c r="N13" s="64">
        <f t="shared" si="1"/>
        <v>130000</v>
      </c>
      <c r="O13" s="66">
        <v>0</v>
      </c>
      <c r="P13" s="64">
        <f t="shared" si="2"/>
        <v>130000</v>
      </c>
      <c r="Q13" s="65"/>
      <c r="R13" s="149"/>
      <c r="S13" s="150"/>
      <c r="T13" s="150"/>
      <c r="U13" s="150"/>
      <c r="V13" s="150"/>
      <c r="W13" s="151"/>
    </row>
    <row r="14" spans="2:23" ht="15">
      <c r="B14" s="91" t="s">
        <v>60</v>
      </c>
      <c r="C14" s="44"/>
      <c r="D14" s="114" t="s">
        <v>53</v>
      </c>
      <c r="E14" s="60"/>
      <c r="F14" s="62"/>
      <c r="G14" s="63"/>
      <c r="H14" s="64"/>
      <c r="I14" s="64">
        <f t="shared" si="0"/>
        <v>0</v>
      </c>
      <c r="J14" s="61"/>
      <c r="K14" s="62">
        <v>20</v>
      </c>
      <c r="L14" s="63" t="s">
        <v>52</v>
      </c>
      <c r="M14" s="64">
        <v>4500</v>
      </c>
      <c r="N14" s="64">
        <f t="shared" si="1"/>
        <v>90000</v>
      </c>
      <c r="O14" s="66">
        <v>0</v>
      </c>
      <c r="P14" s="64">
        <f t="shared" si="2"/>
        <v>90000</v>
      </c>
      <c r="Q14" s="65"/>
      <c r="R14" s="149"/>
      <c r="S14" s="150"/>
      <c r="T14" s="150"/>
      <c r="U14" s="150"/>
      <c r="V14" s="150"/>
      <c r="W14" s="151"/>
    </row>
    <row r="15" spans="2:23" ht="15">
      <c r="B15" s="91" t="s">
        <v>62</v>
      </c>
      <c r="C15" s="44"/>
      <c r="D15" s="114" t="s">
        <v>61</v>
      </c>
      <c r="E15" s="60"/>
      <c r="F15" s="62"/>
      <c r="G15" s="63"/>
      <c r="H15" s="64"/>
      <c r="I15" s="64">
        <f t="shared" si="0"/>
        <v>0</v>
      </c>
      <c r="J15" s="61"/>
      <c r="K15" s="62">
        <v>20</v>
      </c>
      <c r="L15" s="63" t="s">
        <v>52</v>
      </c>
      <c r="M15" s="64">
        <v>2000</v>
      </c>
      <c r="N15" s="64">
        <f t="shared" si="1"/>
        <v>40000</v>
      </c>
      <c r="O15" s="66">
        <v>0</v>
      </c>
      <c r="P15" s="64">
        <f t="shared" si="2"/>
        <v>40000</v>
      </c>
      <c r="Q15" s="65"/>
      <c r="R15" s="149"/>
      <c r="S15" s="150"/>
      <c r="T15" s="150"/>
      <c r="U15" s="150"/>
      <c r="V15" s="150"/>
      <c r="W15" s="151"/>
    </row>
    <row r="16" spans="2:23" ht="14.25"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</row>
    <row r="17" spans="2:23" ht="15">
      <c r="B17" s="67"/>
      <c r="C17" s="44"/>
      <c r="D17" s="92"/>
      <c r="E17" s="82"/>
      <c r="F17" s="147" t="s">
        <v>38</v>
      </c>
      <c r="G17" s="148"/>
      <c r="H17" s="148"/>
      <c r="I17" s="93">
        <f>SUM(I7:I15)</f>
        <v>0</v>
      </c>
      <c r="J17" s="61"/>
      <c r="K17" s="147" t="s">
        <v>11</v>
      </c>
      <c r="L17" s="148"/>
      <c r="M17" s="148"/>
      <c r="N17" s="148"/>
      <c r="O17" s="148"/>
      <c r="P17" s="94">
        <f>SUM(P6:P15)</f>
        <v>376150</v>
      </c>
      <c r="Q17" s="68"/>
      <c r="R17" s="69"/>
      <c r="S17" s="69"/>
      <c r="T17" s="69"/>
      <c r="U17" s="69"/>
      <c r="V17" s="69"/>
      <c r="W17" s="70"/>
    </row>
    <row r="18" spans="2:23" ht="15">
      <c r="B18" s="67"/>
      <c r="C18" s="44"/>
      <c r="D18" s="95"/>
      <c r="E18" s="95"/>
      <c r="F18" s="143" t="s">
        <v>12</v>
      </c>
      <c r="G18" s="144"/>
      <c r="H18" s="144"/>
      <c r="I18" s="96">
        <f>SUM(I17:I17)</f>
        <v>0</v>
      </c>
      <c r="J18" s="61"/>
      <c r="K18" s="143" t="s">
        <v>12</v>
      </c>
      <c r="L18" s="144"/>
      <c r="M18" s="144"/>
      <c r="N18" s="144"/>
      <c r="O18" s="144"/>
      <c r="P18" s="97">
        <f>SUM(P17:P17)</f>
        <v>376150</v>
      </c>
      <c r="Q18" s="71"/>
      <c r="R18" s="72"/>
      <c r="S18" s="72"/>
      <c r="T18" s="72"/>
      <c r="U18" s="72"/>
      <c r="V18" s="72"/>
      <c r="W18" s="73"/>
    </row>
    <row r="19" spans="2:23" ht="15" hidden="1">
      <c r="B19" s="67"/>
      <c r="C19" s="44"/>
      <c r="D19" s="95"/>
      <c r="E19" s="98"/>
      <c r="F19" s="85"/>
      <c r="G19" s="145" t="s">
        <v>34</v>
      </c>
      <c r="H19" s="145"/>
      <c r="I19" s="99">
        <f>I18*19%</f>
        <v>0</v>
      </c>
      <c r="J19" s="74"/>
      <c r="K19" s="146" t="s">
        <v>35</v>
      </c>
      <c r="L19" s="145"/>
      <c r="M19" s="145"/>
      <c r="N19" s="145"/>
      <c r="O19" s="145"/>
      <c r="P19" s="100"/>
      <c r="Q19" s="71"/>
      <c r="R19" s="72"/>
      <c r="S19" s="72"/>
      <c r="T19" s="72"/>
      <c r="U19" s="72"/>
      <c r="V19" s="72"/>
      <c r="W19" s="73"/>
    </row>
    <row r="20" spans="2:23" ht="15">
      <c r="B20" s="67"/>
      <c r="C20" s="44"/>
      <c r="D20" s="44"/>
      <c r="E20" s="101"/>
      <c r="F20" s="84"/>
      <c r="G20" s="136" t="s">
        <v>36</v>
      </c>
      <c r="H20" s="136"/>
      <c r="I20" s="102">
        <f>+I18+I19</f>
        <v>0</v>
      </c>
      <c r="J20" s="61"/>
      <c r="K20" s="137" t="s">
        <v>13</v>
      </c>
      <c r="L20" s="136"/>
      <c r="M20" s="136"/>
      <c r="N20" s="136"/>
      <c r="O20" s="136"/>
      <c r="P20" s="104">
        <f>SUM(P18:P19)</f>
        <v>376150</v>
      </c>
      <c r="Q20" s="75"/>
      <c r="R20" s="72"/>
      <c r="S20" s="72"/>
      <c r="T20" s="72"/>
      <c r="U20" s="72"/>
      <c r="V20" s="72"/>
      <c r="W20" s="73"/>
    </row>
    <row r="21" spans="2:23" ht="15">
      <c r="B21" s="67"/>
      <c r="C21" s="44"/>
      <c r="D21" s="95"/>
      <c r="E21" s="83"/>
      <c r="F21" s="134"/>
      <c r="G21" s="135"/>
      <c r="H21" s="135"/>
      <c r="I21" s="103"/>
      <c r="J21" s="61"/>
      <c r="K21" s="134"/>
      <c r="L21" s="135"/>
      <c r="M21" s="135"/>
      <c r="N21" s="135"/>
      <c r="O21" s="135"/>
      <c r="P21" s="76"/>
      <c r="Q21" s="76"/>
      <c r="R21" s="76"/>
      <c r="S21" s="76"/>
      <c r="T21" s="77"/>
      <c r="U21" s="77"/>
      <c r="V21" s="77"/>
      <c r="W21" s="78"/>
    </row>
    <row r="27" spans="2:23" ht="15" customHeight="1"/>
    <row r="34" ht="13.9" customHeight="1"/>
  </sheetData>
  <mergeCells count="22">
    <mergeCell ref="R6:V6"/>
    <mergeCell ref="K17:O17"/>
    <mergeCell ref="R7:W7"/>
    <mergeCell ref="F17:H17"/>
    <mergeCell ref="R8:W8"/>
    <mergeCell ref="R9:W9"/>
    <mergeCell ref="R10:W10"/>
    <mergeCell ref="R12:W12"/>
    <mergeCell ref="R13:W13"/>
    <mergeCell ref="R14:W14"/>
    <mergeCell ref="R15:W15"/>
    <mergeCell ref="F3:I3"/>
    <mergeCell ref="K3:P3"/>
    <mergeCell ref="F18:H18"/>
    <mergeCell ref="K18:O18"/>
    <mergeCell ref="G19:H19"/>
    <mergeCell ref="K19:O19"/>
    <mergeCell ref="R11:V11"/>
    <mergeCell ref="F21:H21"/>
    <mergeCell ref="K21:O21"/>
    <mergeCell ref="G20:H20"/>
    <mergeCell ref="K20:O20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tabSelected="1" zoomScaleNormal="100" workbookViewId="0">
      <selection activeCell="O21" sqref="O21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7.140625" style="2" hidden="1" customWidth="1"/>
    <col min="5" max="5" width="13.28515625" style="107" hidden="1" customWidth="1"/>
    <col min="6" max="6" width="16.42578125" style="107" hidden="1" customWidth="1"/>
    <col min="7" max="7" width="6" style="2" customWidth="1"/>
    <col min="8" max="8" width="12.7109375" style="107" customWidth="1"/>
    <col min="9" max="9" width="11.28515625" style="2" bestFit="1" customWidth="1"/>
    <col min="10" max="10" width="10.140625" style="2" customWidth="1"/>
    <col min="11" max="11" width="14.7109375" style="2" customWidth="1"/>
    <col min="12" max="12" width="13.42578125" style="38" bestFit="1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79"/>
    </row>
    <row r="3" spans="1:15">
      <c r="C3" s="79"/>
    </row>
    <row r="4" spans="1:15">
      <c r="B4" s="9" t="s">
        <v>26</v>
      </c>
      <c r="C4" s="9" t="s">
        <v>25</v>
      </c>
      <c r="D4" s="152" t="s">
        <v>14</v>
      </c>
      <c r="E4" s="152"/>
      <c r="F4" s="152"/>
      <c r="G4" s="152" t="s">
        <v>15</v>
      </c>
      <c r="H4" s="152"/>
      <c r="I4" s="152"/>
      <c r="J4" s="152"/>
      <c r="K4" s="152"/>
      <c r="L4" s="152"/>
    </row>
    <row r="5" spans="1:15">
      <c r="B5" s="5"/>
      <c r="C5" s="106" t="s">
        <v>40</v>
      </c>
      <c r="D5" s="122" t="s">
        <v>16</v>
      </c>
      <c r="E5" s="123" t="s">
        <v>18</v>
      </c>
      <c r="F5" s="124" t="s">
        <v>18</v>
      </c>
      <c r="G5" s="125" t="s">
        <v>16</v>
      </c>
      <c r="H5" s="123" t="s">
        <v>18</v>
      </c>
      <c r="I5" s="125" t="s">
        <v>19</v>
      </c>
      <c r="J5" s="125" t="s">
        <v>20</v>
      </c>
      <c r="K5" s="126" t="s">
        <v>18</v>
      </c>
      <c r="L5" s="125" t="s">
        <v>21</v>
      </c>
    </row>
    <row r="6" spans="1:15" ht="25.5">
      <c r="A6" s="3"/>
      <c r="B6" s="6"/>
      <c r="C6" s="121" t="s">
        <v>41</v>
      </c>
      <c r="D6" s="127"/>
      <c r="E6" s="128" t="s">
        <v>17</v>
      </c>
      <c r="F6" s="129" t="s">
        <v>22</v>
      </c>
      <c r="G6" s="130"/>
      <c r="H6" s="128" t="s">
        <v>27</v>
      </c>
      <c r="I6" s="130" t="s">
        <v>28</v>
      </c>
      <c r="J6" s="130" t="s">
        <v>23</v>
      </c>
      <c r="K6" s="131" t="s">
        <v>29</v>
      </c>
      <c r="L6" s="130"/>
    </row>
    <row r="7" spans="1:15" ht="15">
      <c r="A7" s="4"/>
      <c r="B7" s="24">
        <v>1</v>
      </c>
      <c r="C7" s="10" t="s">
        <v>64</v>
      </c>
      <c r="D7" s="23">
        <v>3</v>
      </c>
      <c r="E7" s="26">
        <v>59269</v>
      </c>
      <c r="F7" s="111">
        <f>E7*D7</f>
        <v>177807</v>
      </c>
      <c r="G7" s="23">
        <v>11</v>
      </c>
      <c r="H7" s="25">
        <v>9990</v>
      </c>
      <c r="I7" s="26">
        <f>H7*G7</f>
        <v>109890</v>
      </c>
      <c r="J7" s="27">
        <v>0.05</v>
      </c>
      <c r="K7" s="43">
        <f>ROUND(I7-(I7*J7),2)</f>
        <v>104395.5</v>
      </c>
      <c r="L7" s="33"/>
      <c r="O7" s="132" t="s">
        <v>65</v>
      </c>
    </row>
    <row r="8" spans="1:15" ht="15">
      <c r="A8" s="4"/>
      <c r="B8" s="11"/>
      <c r="C8" s="14"/>
      <c r="D8" s="15"/>
      <c r="E8" s="108"/>
      <c r="F8" s="117"/>
      <c r="G8" s="16"/>
      <c r="H8" s="108"/>
      <c r="I8" s="14"/>
      <c r="J8" s="14"/>
      <c r="K8" s="15"/>
      <c r="L8" s="34"/>
      <c r="O8" s="32"/>
    </row>
    <row r="9" spans="1:15" s="112" customFormat="1" ht="15">
      <c r="A9" s="110"/>
      <c r="B9" s="12"/>
      <c r="C9" s="17"/>
      <c r="D9" s="159" t="s">
        <v>37</v>
      </c>
      <c r="E9" s="159"/>
      <c r="F9" s="105">
        <f>SUM(F7:F7)</f>
        <v>177807</v>
      </c>
      <c r="G9" s="28" t="s">
        <v>24</v>
      </c>
      <c r="H9" s="115"/>
      <c r="I9" s="29"/>
      <c r="J9" s="30"/>
      <c r="K9" s="31">
        <f>SUM(K7:K8)</f>
        <v>104395.5</v>
      </c>
      <c r="L9" s="35"/>
      <c r="O9" s="113"/>
    </row>
    <row r="10" spans="1:15" s="112" customFormat="1" ht="15">
      <c r="A10" s="110"/>
      <c r="B10" s="13"/>
      <c r="C10" s="18"/>
      <c r="D10" s="19"/>
      <c r="E10" s="109"/>
      <c r="F10" s="118"/>
      <c r="G10" s="6"/>
      <c r="H10" s="109"/>
      <c r="I10" s="20"/>
      <c r="J10" s="21"/>
      <c r="K10" s="22"/>
      <c r="L10" s="36"/>
      <c r="O10" s="113"/>
    </row>
    <row r="11" spans="1:15" s="112" customFormat="1" ht="15">
      <c r="A11" s="110"/>
      <c r="B11" s="2"/>
      <c r="C11" s="2"/>
      <c r="D11" s="2"/>
      <c r="E11" s="107"/>
      <c r="F11" s="107"/>
      <c r="G11" s="3"/>
      <c r="H11" s="116"/>
      <c r="I11" s="3"/>
      <c r="J11" s="7"/>
      <c r="K11" s="8"/>
      <c r="L11" s="37"/>
      <c r="O11" s="113"/>
    </row>
    <row r="12" spans="1:15" s="112" customFormat="1" ht="15">
      <c r="A12" s="110"/>
      <c r="B12" s="2"/>
      <c r="C12" s="2"/>
      <c r="D12" s="153"/>
      <c r="E12" s="154"/>
      <c r="F12" s="39"/>
      <c r="G12" s="2"/>
      <c r="H12" s="107"/>
      <c r="I12" s="2"/>
      <c r="J12" s="153" t="s">
        <v>30</v>
      </c>
      <c r="K12" s="154"/>
      <c r="L12" s="39">
        <f>'Daños Edificio'!P20</f>
        <v>376150</v>
      </c>
    </row>
    <row r="13" spans="1:15" s="112" customFormat="1" ht="15.75">
      <c r="A13" s="110"/>
      <c r="B13" s="2"/>
      <c r="C13" s="2"/>
      <c r="D13" s="155"/>
      <c r="E13" s="156"/>
      <c r="F13" s="40"/>
      <c r="G13" s="2"/>
      <c r="H13" s="107"/>
      <c r="I13" s="2"/>
      <c r="J13" s="155" t="s">
        <v>31</v>
      </c>
      <c r="K13" s="156"/>
      <c r="L13" s="40">
        <f>K9</f>
        <v>104395.5</v>
      </c>
      <c r="O13" s="113"/>
    </row>
    <row r="14" spans="1:15" s="112" customFormat="1" ht="15.75">
      <c r="A14" s="110"/>
      <c r="B14" s="2"/>
      <c r="C14" s="2"/>
      <c r="D14" s="157"/>
      <c r="E14" s="158"/>
      <c r="F14" s="41"/>
      <c r="G14" s="2"/>
      <c r="H14" s="107"/>
      <c r="I14" s="2"/>
      <c r="J14" s="157" t="s">
        <v>32</v>
      </c>
      <c r="K14" s="158"/>
      <c r="L14" s="41">
        <f>SUM(L12:L13)</f>
        <v>480545.5</v>
      </c>
      <c r="O14" s="113"/>
    </row>
    <row r="15" spans="1:15" ht="15">
      <c r="A15" s="4"/>
      <c r="O15" s="32"/>
    </row>
    <row r="16" spans="1:15" ht="15">
      <c r="A16" s="4"/>
      <c r="O16" s="32"/>
    </row>
    <row r="17" spans="1:15" ht="15">
      <c r="A17" s="4"/>
      <c r="O17" s="32"/>
    </row>
    <row r="18" spans="1:15" ht="15">
      <c r="A18" s="4"/>
      <c r="O18" s="32"/>
    </row>
    <row r="19" spans="1:15" ht="15">
      <c r="A19" s="4"/>
      <c r="O19" s="32"/>
    </row>
    <row r="20" spans="1:15" ht="15">
      <c r="A20" s="4"/>
      <c r="O20" s="32"/>
    </row>
    <row r="21" spans="1:15" ht="15">
      <c r="A21" s="4"/>
      <c r="O21" s="32"/>
    </row>
    <row r="22" spans="1:15" ht="15">
      <c r="A22" s="4"/>
      <c r="O22" s="32"/>
    </row>
    <row r="225" ht="12.6" customHeight="1"/>
  </sheetData>
  <mergeCells count="9">
    <mergeCell ref="D4:F4"/>
    <mergeCell ref="G4:L4"/>
    <mergeCell ref="J12:K12"/>
    <mergeCell ref="J13:K13"/>
    <mergeCell ref="J14:K14"/>
    <mergeCell ref="D9:E9"/>
    <mergeCell ref="D12:E12"/>
    <mergeCell ref="D13:E13"/>
    <mergeCell ref="D14:E14"/>
  </mergeCells>
  <hyperlinks>
    <hyperlink ref="O7" r:id="rId1" display="https://cvlhome.cl/product/revestimiento-pvc-woodpnael-alerce-801-47/?utm_term=&amp;utm_campaign=Shopping+Revestimientos&amp;utm_source=adwords&amp;utm_medium=ppc&amp;hsa_acc=8683006227&amp;hsa_cam=21064966702&amp;hsa_grp=159463035797&amp;hsa_ad=692239365010&amp;hsa_src=g&amp;hsa_tgt=pla-293946777986&amp;hsa_kw=&amp;hsa_mt=&amp;hsa_net=adwords&amp;hsa_ver=3&amp;gad_source=4&amp;gclid=Cj0KCQjw-r-vBhC-ARIsAGgUO2Dokpwuhsf4B3UN19F0QTyay3CPmEw0nOR-7KEIyHd08b15nubYtcoaApQqEALw_wcB" xr:uid="{A539F39F-2B90-46FD-BE1A-B04C77313697}"/>
  </hyperlinks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2024-03-14T15:45:07Z</dcterms:modified>
</cp:coreProperties>
</file>