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30314887-68DA-4FF2-8E01-9DC17B73F5E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N8" i="1"/>
  <c r="Y16" i="1" l="1"/>
  <c r="F7" i="3" l="1"/>
  <c r="F8" i="3"/>
  <c r="F9" i="3"/>
  <c r="N9" i="1"/>
  <c r="I9" i="1"/>
  <c r="I7" i="3"/>
  <c r="K7" i="3" s="1"/>
  <c r="I8" i="3"/>
  <c r="K8" i="3" s="1"/>
  <c r="I9" i="3"/>
  <c r="K9" i="3" s="1"/>
  <c r="N7" i="1"/>
  <c r="P7" i="1" s="1"/>
  <c r="I7" i="1"/>
  <c r="I11" i="1" l="1"/>
  <c r="I12" i="1" s="1"/>
  <c r="I13" i="1" s="1"/>
  <c r="P11" i="1"/>
  <c r="P12" i="1" s="1"/>
  <c r="I14" i="1" l="1"/>
  <c r="P14" i="1"/>
  <c r="L14" i="3" l="1"/>
  <c r="F11" i="3"/>
  <c r="F15" i="3" s="1"/>
  <c r="F16" i="3" s="1"/>
  <c r="K11" i="3"/>
  <c r="L15" i="3" l="1"/>
  <c r="L16" i="3" s="1"/>
</calcChain>
</file>

<file path=xl/sharedStrings.xml><?xml version="1.0" encoding="utf-8"?>
<sst xmlns="http://schemas.openxmlformats.org/spreadsheetml/2006/main" count="71" uniqueCount="55">
  <si>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</si>
  <si>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</si>
  <si>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</si>
  <si>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</si>
  <si>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</si>
  <si>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</si>
  <si>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</si>
  <si>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</si>
  <si>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</si>
  <si>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</si>
  <si>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</si>
  <si>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</si>
  <si>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</si>
  <si>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</si>
  <si>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</si>
  <si>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</si>
  <si>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</si>
  <si>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</si>
  <si>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</si>
  <si>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</si>
  <si>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</si>
  <si>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</si>
  <si>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</si>
  <si>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</si>
  <si>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</si>
  <si>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</si>
  <si>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</si>
  <si>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</si>
  <si>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</si>
  <si>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</si>
  <si>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</si>
  <si>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</si>
  <si>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</si>
  <si>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</si>
  <si>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</si>
  <si>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</si>
  <si>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</si>
  <si>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</si>
  <si>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</si>
  <si>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</si>
  <si>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Puerta bodega</t>
  </si>
  <si>
    <t>Instalacion de puesta</t>
  </si>
  <si>
    <t>un</t>
  </si>
  <si>
    <t>Closet de madera aglomerada 1x2,2x0,6</t>
  </si>
  <si>
    <t>Teclado de computador Apple Magic Keyboard</t>
  </si>
  <si>
    <t>https://www.easy.cl/closet-4-puertas-2-cajones-marbella-blanco-1397974/p?srsltid=AfmBOor-vLl2Pm_WG-WuFxhIk-4MwfRgwnjutqpVxndTWISa_wJWWjOdxgc</t>
  </si>
  <si>
    <t>Mouse Apple Magic Trackpad</t>
  </si>
  <si>
    <t>https://simple.ripley.cl/apple-magic-mouse-superficie-multi-touch-2000392472995p?gad_source=1&amp;gclid=CjwKCAjw17qvBhBrEiwA1rU9wwEabvelGGa7bQDr7QZCaE3-FHVVdeBFZiOs103hwMvGO9glaQzorhoCIK0QAvD_BwE&amp;color_80=blanco&amp;s=mdco</t>
  </si>
  <si>
    <t>https://www.tuiphone.cl/producto/130/magic-keyboard-1st-gen?sid=426</t>
  </si>
  <si>
    <t>Sra. Ornella Pellerano Sagasti</t>
  </si>
  <si>
    <t>Av. Las Condes 12.810, Torre A - Bodega 253 (-4), Las Condes</t>
  </si>
  <si>
    <t>1.1</t>
  </si>
  <si>
    <t>1.2</t>
  </si>
  <si>
    <t>1.3</t>
  </si>
  <si>
    <t>Pintura puerta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</si>
</sst>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7" fillId="3" borderId="13" xfId="0" applyFont="1" applyFill="1" applyBorder="1" applyAlignment="1">
      <alignment wrapText="1"/>
    </xf>
    <xf numFmtId="3" fontId="14" fillId="0" borderId="0" xfId="0" applyNumberFormat="1" applyFont="1" applyAlignment="1">
      <alignment horizontal="left" wrapText="1"/>
    </xf>
    <xf numFmtId="0" fontId="6" fillId="3" borderId="2" xfId="0" applyFont="1" applyFill="1" applyBorder="1" applyAlignment="1">
      <alignment horizontal="center" vertical="center"/>
    </xf>
    <xf numFmtId="42" fontId="6" fillId="3" borderId="14" xfId="2" applyFont="1" applyFill="1" applyBorder="1" applyAlignment="1">
      <alignment horizontal="center" vertical="center"/>
    </xf>
    <xf numFmtId="42" fontId="6" fillId="3" borderId="4" xfId="2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2" fontId="6" fillId="3" borderId="13" xfId="2" applyFont="1" applyFill="1" applyBorder="1" applyAlignment="1">
      <alignment horizontal="center" vertical="center"/>
    </xf>
    <xf numFmtId="42" fontId="6" fillId="3" borderId="9" xfId="2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9" fillId="2" borderId="7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43</xdr:row>
      <xdr:rowOff>78106</xdr:rowOff>
    </xdr:from>
    <xdr:to>
      <xdr:col>11</xdr:col>
      <xdr:colOff>808343</xdr:colOff>
      <xdr:row>70</xdr:row>
      <xdr:rowOff>72391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A01C23-FA49-C86A-0DA9-8DED661D3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745" y="7766686"/>
          <a:ext cx="8056868" cy="42957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17</xdr:row>
      <xdr:rowOff>1</xdr:rowOff>
    </xdr:from>
    <xdr:to>
      <xdr:col>11</xdr:col>
      <xdr:colOff>807721</xdr:colOff>
      <xdr:row>42</xdr:row>
      <xdr:rowOff>156388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BEEE23-236A-C454-DE54-B0E60A82C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221" y="5356861"/>
          <a:ext cx="8069580" cy="4278807"/>
        </a:xfrm>
        <a:prstGeom prst="rect">
          <a:avLst/>
        </a:prstGeom>
      </xdr:spPr>
    </xdr:pic>
    <xdr:clientData/>
  </xdr:twoCellAnchor>
  <xdr:twoCellAnchor editAs="oneCell">
    <xdr:from>
      <xdr:col>0</xdr:col>
      <xdr:colOff>186690</xdr:colOff>
      <xdr:row>71</xdr:row>
      <xdr:rowOff>70485</xdr:rowOff>
    </xdr:from>
    <xdr:to>
      <xdr:col>12</xdr:col>
      <xdr:colOff>26670</xdr:colOff>
      <xdr:row>91</xdr:row>
      <xdr:rowOff>34808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D9E313D-72FF-C6DF-5E24-461FB67FF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6690" y="12239625"/>
          <a:ext cx="8204835" cy="31532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uiphone.cl/producto/130/magic-keyboard-1st-gen?sid=426" TargetMode="External"/><Relationship Id="rId2" Type="http://schemas.openxmlformats.org/officeDocument/2006/relationships/hyperlink" Target="https://simple.ripley.cl/apple-magic-mouse-superficie-multi-touch-2000392472995p?gad_source=1&amp;gclid=CjwKCAjw17qvBhBrEiwA1rU9wwEabvelGGa7bQDr7QZCaE3-FHVVdeBFZiOs103hwMvGO9glaQzorhoCIK0QAvD_BwE&amp;color_80=blanco&amp;s=mdco" TargetMode="External"/><Relationship Id="rId1" Type="http://schemas.openxmlformats.org/officeDocument/2006/relationships/hyperlink" Target="https://www.easy.cl/closet-4-puertas-2-cajones-marbella-blanco-1397974/p?srsltid=AfmBOor-vLl2Pm_WG-WuFxhIk-4MwfRgwnjutqpVxndTWISa_wJWWjOdxgc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showGridLines="0" zoomScale="85" zoomScaleNormal="85" workbookViewId="0">
      <selection activeCell="A13" sqref="A13:XFD1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2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4"/>
      <c r="C2" s="44"/>
      <c r="D2" s="88" t="s">
        <v>49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2:25" ht="15">
      <c r="B3" s="82" t="s">
        <v>10</v>
      </c>
      <c r="C3" s="44"/>
      <c r="D3" s="81" t="s">
        <v>2</v>
      </c>
      <c r="E3" s="47"/>
      <c r="F3" s="157" t="s">
        <v>0</v>
      </c>
      <c r="G3" s="158"/>
      <c r="H3" s="158"/>
      <c r="I3" s="159"/>
      <c r="J3" s="48"/>
      <c r="K3" s="160" t="s">
        <v>1</v>
      </c>
      <c r="L3" s="160"/>
      <c r="M3" s="161"/>
      <c r="N3" s="161"/>
      <c r="O3" s="161"/>
      <c r="P3" s="161"/>
      <c r="Q3" s="49"/>
      <c r="R3" s="46"/>
      <c r="S3" s="46"/>
      <c r="T3" s="46"/>
      <c r="U3" s="46"/>
      <c r="V3" s="46"/>
      <c r="W3" s="45"/>
    </row>
    <row r="4" spans="2:25" ht="30">
      <c r="B4" s="89"/>
      <c r="C4" s="90"/>
      <c r="D4" s="136" t="s">
        <v>50</v>
      </c>
      <c r="E4" s="48"/>
      <c r="F4" s="91"/>
      <c r="G4" s="89"/>
      <c r="H4" s="89"/>
      <c r="I4" s="89"/>
      <c r="J4" s="48"/>
      <c r="K4" s="91"/>
      <c r="L4" s="91"/>
      <c r="M4" s="89"/>
      <c r="N4" s="89"/>
      <c r="O4" s="89"/>
      <c r="P4" s="89"/>
      <c r="Q4" s="49"/>
      <c r="R4" s="46"/>
      <c r="S4" s="46"/>
      <c r="T4" s="46"/>
      <c r="U4" s="46"/>
      <c r="V4" s="46"/>
      <c r="W4" s="45"/>
    </row>
    <row r="5" spans="2:25" ht="15">
      <c r="B5" s="89"/>
      <c r="C5" s="90"/>
      <c r="D5" s="88" t="s">
        <v>33</v>
      </c>
      <c r="E5" s="48"/>
      <c r="F5" s="91"/>
      <c r="G5" s="89"/>
      <c r="H5" s="89"/>
      <c r="I5" s="89"/>
      <c r="J5" s="48"/>
      <c r="K5" s="91"/>
      <c r="L5" s="91"/>
      <c r="M5" s="89"/>
      <c r="N5" s="89"/>
      <c r="O5" s="89"/>
      <c r="P5" s="89"/>
      <c r="Q5" s="49"/>
      <c r="R5" s="46"/>
      <c r="S5" s="46"/>
      <c r="T5" s="46"/>
      <c r="U5" s="46"/>
      <c r="V5" s="46"/>
      <c r="W5" s="45"/>
    </row>
    <row r="6" spans="2:25" ht="15">
      <c r="B6" s="51">
        <v>1</v>
      </c>
      <c r="C6" s="52"/>
      <c r="D6" s="92" t="s">
        <v>39</v>
      </c>
      <c r="E6" s="53"/>
      <c r="F6" s="54" t="s">
        <v>3</v>
      </c>
      <c r="G6" s="51" t="s">
        <v>4</v>
      </c>
      <c r="H6" s="55" t="s">
        <v>5</v>
      </c>
      <c r="I6" s="56" t="s">
        <v>6</v>
      </c>
      <c r="J6" s="50"/>
      <c r="K6" s="54" t="s">
        <v>3</v>
      </c>
      <c r="L6" s="51" t="s">
        <v>4</v>
      </c>
      <c r="M6" s="55" t="s">
        <v>5</v>
      </c>
      <c r="N6" s="56" t="s">
        <v>6</v>
      </c>
      <c r="O6" s="54" t="s">
        <v>7</v>
      </c>
      <c r="P6" s="59" t="s">
        <v>8</v>
      </c>
      <c r="Q6" s="57"/>
      <c r="R6" s="147" t="s">
        <v>9</v>
      </c>
      <c r="S6" s="147"/>
      <c r="T6" s="147"/>
      <c r="U6" s="147"/>
      <c r="V6" s="147"/>
      <c r="W6" s="58"/>
    </row>
    <row r="7" spans="2:25" ht="15">
      <c r="B7" s="93" t="s">
        <v>51</v>
      </c>
      <c r="C7" s="44"/>
      <c r="D7" s="132" t="s">
        <v>40</v>
      </c>
      <c r="E7" s="60"/>
      <c r="F7" s="62"/>
      <c r="G7" s="63"/>
      <c r="H7" s="64"/>
      <c r="I7" s="64">
        <f t="shared" ref="I7:I9" si="0">+F7*H7</f>
        <v>0</v>
      </c>
      <c r="J7" s="61"/>
      <c r="K7" s="62">
        <v>1</v>
      </c>
      <c r="L7" s="63" t="s">
        <v>42</v>
      </c>
      <c r="M7" s="64">
        <v>25990</v>
      </c>
      <c r="N7" s="64">
        <f t="shared" ref="N7:N9" si="1">+K7*M7</f>
        <v>25990</v>
      </c>
      <c r="O7" s="66">
        <v>0</v>
      </c>
      <c r="P7" s="64">
        <f t="shared" ref="P7" si="2">+(-N7*O7)+N7</f>
        <v>25990</v>
      </c>
      <c r="Q7" s="65"/>
      <c r="R7" s="150"/>
      <c r="S7" s="151"/>
      <c r="T7" s="151"/>
      <c r="U7" s="151"/>
      <c r="V7" s="151"/>
      <c r="W7" s="152"/>
    </row>
    <row r="8" spans="2:25" ht="15">
      <c r="B8" s="93" t="s">
        <v>52</v>
      </c>
      <c r="C8" s="44"/>
      <c r="D8" s="132" t="s">
        <v>54</v>
      </c>
      <c r="E8" s="60"/>
      <c r="F8" s="62"/>
      <c r="G8" s="63"/>
      <c r="H8" s="64"/>
      <c r="I8" s="64"/>
      <c r="J8" s="61"/>
      <c r="K8" s="62">
        <v>1</v>
      </c>
      <c r="L8" s="63" t="s">
        <v>42</v>
      </c>
      <c r="M8" s="64">
        <v>20000</v>
      </c>
      <c r="N8" s="64">
        <f t="shared" si="1"/>
        <v>20000</v>
      </c>
      <c r="O8" s="66">
        <v>0</v>
      </c>
      <c r="P8" s="64">
        <v>15000</v>
      </c>
      <c r="Q8" s="65"/>
      <c r="R8" s="111"/>
      <c r="S8" s="112"/>
      <c r="T8" s="112"/>
      <c r="U8" s="112"/>
      <c r="V8" s="112"/>
      <c r="W8" s="113"/>
    </row>
    <row r="9" spans="2:25" ht="15">
      <c r="B9" s="93" t="s">
        <v>53</v>
      </c>
      <c r="C9" s="44"/>
      <c r="D9" s="132" t="s">
        <v>41</v>
      </c>
      <c r="E9" s="60"/>
      <c r="F9" s="62"/>
      <c r="G9" s="63"/>
      <c r="H9" s="64"/>
      <c r="I9" s="64">
        <f t="shared" si="0"/>
        <v>0</v>
      </c>
      <c r="J9" s="61"/>
      <c r="K9" s="62">
        <v>1</v>
      </c>
      <c r="L9" s="63" t="s">
        <v>42</v>
      </c>
      <c r="M9" s="64">
        <v>25000</v>
      </c>
      <c r="N9" s="64">
        <f t="shared" si="1"/>
        <v>25000</v>
      </c>
      <c r="O9" s="66">
        <v>0</v>
      </c>
      <c r="P9" s="64">
        <v>15000</v>
      </c>
      <c r="Q9" s="65"/>
      <c r="R9" s="150"/>
      <c r="S9" s="151"/>
      <c r="T9" s="151"/>
      <c r="U9" s="151"/>
      <c r="V9" s="151"/>
      <c r="W9" s="152"/>
    </row>
    <row r="10" spans="2:25" ht="13.15" customHeight="1"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</row>
    <row r="11" spans="2:25" ht="15">
      <c r="B11" s="67"/>
      <c r="C11" s="44"/>
      <c r="D11" s="94"/>
      <c r="E11" s="83"/>
      <c r="F11" s="148" t="s">
        <v>38</v>
      </c>
      <c r="G11" s="149"/>
      <c r="H11" s="149"/>
      <c r="I11" s="95">
        <f>SUM(I7:I9)</f>
        <v>0</v>
      </c>
      <c r="J11" s="61"/>
      <c r="K11" s="148" t="s">
        <v>11</v>
      </c>
      <c r="L11" s="149"/>
      <c r="M11" s="149"/>
      <c r="N11" s="149"/>
      <c r="O11" s="149"/>
      <c r="P11" s="96">
        <f>SUM(P6:P9)</f>
        <v>55990</v>
      </c>
      <c r="Q11" s="68"/>
      <c r="R11" s="69"/>
      <c r="S11" s="69"/>
      <c r="T11" s="69"/>
      <c r="U11" s="69"/>
      <c r="V11" s="69"/>
      <c r="W11" s="70"/>
    </row>
    <row r="12" spans="2:25" ht="15">
      <c r="B12" s="67"/>
      <c r="C12" s="44"/>
      <c r="D12" s="97"/>
      <c r="E12" s="97"/>
      <c r="F12" s="162" t="s">
        <v>12</v>
      </c>
      <c r="G12" s="163"/>
      <c r="H12" s="163"/>
      <c r="I12" s="98">
        <f>SUM(I11:I11)</f>
        <v>0</v>
      </c>
      <c r="J12" s="61"/>
      <c r="K12" s="162" t="s">
        <v>12</v>
      </c>
      <c r="L12" s="163"/>
      <c r="M12" s="163"/>
      <c r="N12" s="163"/>
      <c r="O12" s="163"/>
      <c r="P12" s="99">
        <f>SUM(P11:P11)</f>
        <v>55990</v>
      </c>
      <c r="Q12" s="71"/>
      <c r="R12" s="72"/>
      <c r="S12" s="72"/>
      <c r="T12" s="72"/>
      <c r="U12" s="72"/>
      <c r="V12" s="72"/>
      <c r="W12" s="73"/>
    </row>
    <row r="13" spans="2:25" ht="13.9" hidden="1" customHeight="1">
      <c r="B13" s="67"/>
      <c r="C13" s="44"/>
      <c r="D13" s="97"/>
      <c r="E13" s="100"/>
      <c r="F13" s="87"/>
      <c r="G13" s="164" t="s">
        <v>34</v>
      </c>
      <c r="H13" s="164"/>
      <c r="I13" s="101">
        <f>I12*19%</f>
        <v>0</v>
      </c>
      <c r="J13" s="74"/>
      <c r="K13" s="165" t="s">
        <v>35</v>
      </c>
      <c r="L13" s="164"/>
      <c r="M13" s="164"/>
      <c r="N13" s="164"/>
      <c r="O13" s="164"/>
      <c r="P13" s="102"/>
      <c r="Q13" s="71"/>
      <c r="R13" s="72"/>
      <c r="S13" s="72"/>
      <c r="T13" s="72"/>
      <c r="U13" s="72"/>
      <c r="V13" s="72"/>
      <c r="W13" s="73"/>
    </row>
    <row r="14" spans="2:25" ht="15">
      <c r="B14" s="67"/>
      <c r="C14" s="44"/>
      <c r="D14" s="44"/>
      <c r="E14" s="103"/>
      <c r="F14" s="85"/>
      <c r="G14" s="155" t="s">
        <v>36</v>
      </c>
      <c r="H14" s="155"/>
      <c r="I14" s="104">
        <f>+I12+I13</f>
        <v>0</v>
      </c>
      <c r="J14" s="61"/>
      <c r="K14" s="156" t="s">
        <v>13</v>
      </c>
      <c r="L14" s="155"/>
      <c r="M14" s="155"/>
      <c r="N14" s="155"/>
      <c r="O14" s="155"/>
      <c r="P14" s="108">
        <f>SUM(P12:P13)</f>
        <v>55990</v>
      </c>
      <c r="Q14" s="76"/>
      <c r="R14" s="72"/>
      <c r="S14" s="72"/>
      <c r="T14" s="72"/>
      <c r="U14" s="72"/>
      <c r="V14" s="72"/>
      <c r="W14" s="73"/>
    </row>
    <row r="15" spans="2:25" ht="15">
      <c r="B15" s="67"/>
      <c r="C15" s="44"/>
      <c r="D15" s="97"/>
      <c r="E15" s="105"/>
      <c r="F15" s="85"/>
      <c r="G15" s="86"/>
      <c r="H15" s="86"/>
      <c r="I15" s="106"/>
      <c r="J15" s="61"/>
      <c r="K15" s="85"/>
      <c r="L15" s="86"/>
      <c r="M15" s="86"/>
      <c r="N15" s="86"/>
      <c r="O15" s="86"/>
      <c r="P15" s="75"/>
      <c r="Q15" s="76"/>
      <c r="R15" s="72"/>
      <c r="S15" s="72"/>
      <c r="T15" s="72"/>
      <c r="U15" s="72"/>
      <c r="V15" s="72"/>
      <c r="W15" s="73"/>
    </row>
    <row r="16" spans="2:25" ht="15">
      <c r="B16" s="67"/>
      <c r="C16" s="44"/>
      <c r="D16" s="97"/>
      <c r="E16" s="84"/>
      <c r="F16" s="153"/>
      <c r="G16" s="154"/>
      <c r="H16" s="154"/>
      <c r="I16" s="107"/>
      <c r="J16" s="61"/>
      <c r="K16" s="153"/>
      <c r="L16" s="154"/>
      <c r="M16" s="154"/>
      <c r="N16" s="154"/>
      <c r="O16" s="154"/>
      <c r="P16" s="77"/>
      <c r="Q16" s="77"/>
      <c r="R16" s="77"/>
      <c r="S16" s="77"/>
      <c r="T16" s="78"/>
      <c r="U16" s="78"/>
      <c r="V16" s="78"/>
      <c r="W16" s="79"/>
      <c r="Y16" s="1" t="e">
        <f>LOWER(#REF!)</f>
        <v>#REF!</v>
      </c>
    </row>
    <row r="29" ht="15" customHeight="1"/>
    <row r="36" ht="13.9" customHeight="1"/>
  </sheetData>
  <mergeCells count="15">
    <mergeCell ref="F16:H16"/>
    <mergeCell ref="K16:O16"/>
    <mergeCell ref="G14:H14"/>
    <mergeCell ref="K14:O14"/>
    <mergeCell ref="F3:I3"/>
    <mergeCell ref="K3:P3"/>
    <mergeCell ref="F12:H12"/>
    <mergeCell ref="K12:O12"/>
    <mergeCell ref="G13:H13"/>
    <mergeCell ref="K13:O13"/>
    <mergeCell ref="R6:V6"/>
    <mergeCell ref="K11:O11"/>
    <mergeCell ref="R7:W7"/>
    <mergeCell ref="F11:H11"/>
    <mergeCell ref="R9:W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4"/>
  <sheetViews>
    <sheetView showGridLines="0" tabSelected="1" zoomScaleNormal="100" workbookViewId="0">
      <selection activeCell="O16" sqref="O1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3.28515625" style="114" hidden="1" customWidth="1"/>
    <col min="6" max="6" width="18.42578125" style="114" hidden="1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1.5703125" style="2" customWidth="1"/>
    <col min="12" max="12" width="13.42578125" style="38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0"/>
    </row>
    <row r="3" spans="1:15">
      <c r="C3" s="80"/>
    </row>
    <row r="4" spans="1:15">
      <c r="B4" s="9" t="s">
        <v>26</v>
      </c>
      <c r="C4" s="9" t="s">
        <v>25</v>
      </c>
      <c r="D4" s="166" t="s">
        <v>14</v>
      </c>
      <c r="E4" s="166"/>
      <c r="F4" s="166"/>
      <c r="G4" s="166" t="s">
        <v>15</v>
      </c>
      <c r="H4" s="166"/>
      <c r="I4" s="166"/>
      <c r="J4" s="166"/>
      <c r="K4" s="166"/>
      <c r="L4" s="166"/>
    </row>
    <row r="5" spans="1:15">
      <c r="B5" s="5"/>
      <c r="C5" s="110" t="s">
        <v>49</v>
      </c>
      <c r="D5" s="137" t="s">
        <v>16</v>
      </c>
      <c r="E5" s="138" t="s">
        <v>18</v>
      </c>
      <c r="F5" s="139" t="s">
        <v>18</v>
      </c>
      <c r="G5" s="140" t="s">
        <v>16</v>
      </c>
      <c r="H5" s="138" t="s">
        <v>18</v>
      </c>
      <c r="I5" s="140" t="s">
        <v>19</v>
      </c>
      <c r="J5" s="140" t="s">
        <v>20</v>
      </c>
      <c r="K5" s="141" t="s">
        <v>18</v>
      </c>
      <c r="L5" s="140" t="s">
        <v>21</v>
      </c>
    </row>
    <row r="6" spans="1:15" ht="25.5">
      <c r="A6" s="3"/>
      <c r="B6" s="6"/>
      <c r="C6" s="135" t="s">
        <v>50</v>
      </c>
      <c r="D6" s="142"/>
      <c r="E6" s="143" t="s">
        <v>17</v>
      </c>
      <c r="F6" s="144" t="s">
        <v>22</v>
      </c>
      <c r="G6" s="145"/>
      <c r="H6" s="143" t="s">
        <v>27</v>
      </c>
      <c r="I6" s="145" t="s">
        <v>28</v>
      </c>
      <c r="J6" s="145" t="s">
        <v>23</v>
      </c>
      <c r="K6" s="146" t="s">
        <v>29</v>
      </c>
      <c r="L6" s="145"/>
    </row>
    <row r="7" spans="1:15" ht="15">
      <c r="A7" s="4"/>
      <c r="B7" s="24">
        <v>1</v>
      </c>
      <c r="C7" s="10" t="s">
        <v>43</v>
      </c>
      <c r="D7" s="23">
        <v>1</v>
      </c>
      <c r="E7" s="26">
        <v>109990</v>
      </c>
      <c r="F7" s="122">
        <f t="shared" ref="F7:F9" si="0">E7*D7</f>
        <v>109990</v>
      </c>
      <c r="G7" s="23">
        <v>1</v>
      </c>
      <c r="H7" s="25">
        <v>109990</v>
      </c>
      <c r="I7" s="26">
        <f>H7*G7</f>
        <v>109990</v>
      </c>
      <c r="J7" s="27">
        <v>0.15</v>
      </c>
      <c r="K7" s="43">
        <f>ROUND(I7-(I7*J7),2)</f>
        <v>93491.5</v>
      </c>
      <c r="L7" s="33"/>
      <c r="O7" s="133" t="s">
        <v>45</v>
      </c>
    </row>
    <row r="8" spans="1:15" ht="15">
      <c r="A8" s="4"/>
      <c r="B8" s="24">
        <v>2</v>
      </c>
      <c r="C8" s="10" t="s">
        <v>46</v>
      </c>
      <c r="D8" s="23">
        <v>2</v>
      </c>
      <c r="E8" s="26">
        <v>69990</v>
      </c>
      <c r="F8" s="122">
        <f t="shared" si="0"/>
        <v>139980</v>
      </c>
      <c r="G8" s="23">
        <v>2</v>
      </c>
      <c r="H8" s="25">
        <v>69990</v>
      </c>
      <c r="I8" s="26">
        <f t="shared" ref="I8:I9" si="1">H8*G8</f>
        <v>139980</v>
      </c>
      <c r="J8" s="27">
        <v>0.15</v>
      </c>
      <c r="K8" s="43">
        <f t="shared" ref="K8:K9" si="2">ROUND(I8-(I8*J8),2)</f>
        <v>118983</v>
      </c>
      <c r="L8" s="33"/>
      <c r="O8" s="133" t="s">
        <v>47</v>
      </c>
    </row>
    <row r="9" spans="1:15" s="126" customFormat="1" ht="15">
      <c r="A9" s="117"/>
      <c r="B9" s="118">
        <v>3</v>
      </c>
      <c r="C9" s="119" t="s">
        <v>44</v>
      </c>
      <c r="D9" s="120">
        <v>2</v>
      </c>
      <c r="E9" s="121">
        <v>69990</v>
      </c>
      <c r="F9" s="122">
        <f t="shared" si="0"/>
        <v>139980</v>
      </c>
      <c r="G9" s="120">
        <v>2</v>
      </c>
      <c r="H9" s="25">
        <v>69990</v>
      </c>
      <c r="I9" s="121">
        <f t="shared" si="1"/>
        <v>139980</v>
      </c>
      <c r="J9" s="123">
        <v>0.15</v>
      </c>
      <c r="K9" s="124">
        <f t="shared" si="2"/>
        <v>118983</v>
      </c>
      <c r="L9" s="125"/>
      <c r="O9" s="134" t="s">
        <v>48</v>
      </c>
    </row>
    <row r="10" spans="1:15" s="126" customFormat="1" ht="15">
      <c r="A10" s="117"/>
      <c r="B10" s="11"/>
      <c r="C10" s="14"/>
      <c r="D10" s="15"/>
      <c r="E10" s="115"/>
      <c r="F10" s="130"/>
      <c r="G10" s="16"/>
      <c r="H10" s="115"/>
      <c r="I10" s="14"/>
      <c r="J10" s="14"/>
      <c r="K10" s="15"/>
      <c r="L10" s="34"/>
      <c r="O10" s="127"/>
    </row>
    <row r="11" spans="1:15" s="126" customFormat="1">
      <c r="A11" s="117"/>
      <c r="B11" s="12"/>
      <c r="C11" s="17"/>
      <c r="D11" s="173" t="s">
        <v>37</v>
      </c>
      <c r="E11" s="173"/>
      <c r="F11" s="109">
        <f>SUM(F7:F9)</f>
        <v>389950</v>
      </c>
      <c r="G11" s="28" t="s">
        <v>24</v>
      </c>
      <c r="H11" s="128"/>
      <c r="I11" s="29"/>
      <c r="J11" s="30"/>
      <c r="K11" s="31">
        <f>SUM(K7:K10)</f>
        <v>331457.5</v>
      </c>
      <c r="L11" s="35"/>
    </row>
    <row r="12" spans="1:15" s="126" customFormat="1" ht="15">
      <c r="A12" s="117"/>
      <c r="B12" s="13"/>
      <c r="C12" s="18"/>
      <c r="D12" s="19"/>
      <c r="E12" s="116"/>
      <c r="F12" s="131"/>
      <c r="G12" s="6"/>
      <c r="H12" s="116"/>
      <c r="I12" s="20"/>
      <c r="J12" s="21"/>
      <c r="K12" s="22"/>
      <c r="L12" s="36"/>
      <c r="O12" s="127"/>
    </row>
    <row r="13" spans="1:15" s="126" customFormat="1" ht="15">
      <c r="A13" s="117"/>
      <c r="B13" s="2"/>
      <c r="C13" s="2"/>
      <c r="D13" s="2"/>
      <c r="E13" s="114"/>
      <c r="F13" s="114"/>
      <c r="G13" s="3"/>
      <c r="H13" s="129"/>
      <c r="I13" s="3"/>
      <c r="J13" s="7"/>
      <c r="K13" s="8"/>
      <c r="L13" s="37"/>
      <c r="O13" s="127"/>
    </row>
    <row r="14" spans="1:15" ht="15.75">
      <c r="A14" s="4"/>
      <c r="D14" s="167" t="s">
        <v>30</v>
      </c>
      <c r="E14" s="168"/>
      <c r="F14" s="39">
        <f>'Daños Edificio'!P14</f>
        <v>55990</v>
      </c>
      <c r="J14" s="167" t="s">
        <v>30</v>
      </c>
      <c r="K14" s="168"/>
      <c r="L14" s="39">
        <f>'Daños Edificio'!P14</f>
        <v>55990</v>
      </c>
      <c r="O14" s="32"/>
    </row>
    <row r="15" spans="1:15" ht="15.75">
      <c r="A15" s="4"/>
      <c r="D15" s="174" t="s">
        <v>31</v>
      </c>
      <c r="E15" s="175"/>
      <c r="F15" s="40">
        <f>F11</f>
        <v>389950</v>
      </c>
      <c r="J15" s="169" t="s">
        <v>31</v>
      </c>
      <c r="K15" s="170"/>
      <c r="L15" s="40">
        <f>K11</f>
        <v>331457.5</v>
      </c>
      <c r="O15" s="32"/>
    </row>
    <row r="16" spans="1:15" ht="15.75">
      <c r="A16" s="4"/>
      <c r="D16" s="171" t="s">
        <v>32</v>
      </c>
      <c r="E16" s="172"/>
      <c r="F16" s="41">
        <f>SUM(F14:F15)</f>
        <v>445940</v>
      </c>
      <c r="J16" s="171" t="s">
        <v>32</v>
      </c>
      <c r="K16" s="172"/>
      <c r="L16" s="41">
        <f>SUM(L14:L15)</f>
        <v>387447.5</v>
      </c>
      <c r="O16" s="32"/>
    </row>
    <row r="17" spans="1:15" ht="15">
      <c r="A17" s="4"/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4" ht="12.6" customHeight="1"/>
  </sheetData>
  <mergeCells count="9">
    <mergeCell ref="D4:F4"/>
    <mergeCell ref="G4:L4"/>
    <mergeCell ref="J14:K14"/>
    <mergeCell ref="J15:K15"/>
    <mergeCell ref="J16:K16"/>
    <mergeCell ref="D11:E11"/>
    <mergeCell ref="D14:E14"/>
    <mergeCell ref="D15:E15"/>
    <mergeCell ref="D16:E16"/>
  </mergeCells>
  <hyperlinks>
    <hyperlink ref="O7" r:id="rId1" xr:uid="{FCB96B9F-075B-4B9B-B287-0087DF7C1015}"/>
    <hyperlink ref="O8" r:id="rId2" xr:uid="{E04B56B7-5400-4C25-A447-2AF51886565A}"/>
    <hyperlink ref="O9" r:id="rId3" xr:uid="{6F31FE7F-A8EC-46BA-AD33-E2866F130E7B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2024-03-18T14:19:49Z</dcterms:modified>
</cp:coreProperties>
</file>