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88721693-8EE6-4494-92D3-50D396E6081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F10" i="3"/>
  <c r="F11" i="3"/>
  <c r="F12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F13" i="3"/>
  <c r="I13" i="3"/>
  <c r="K13" i="3" s="1"/>
  <c r="I35" i="1" l="1"/>
  <c r="I36" i="1" s="1"/>
  <c r="I37" i="1" s="1"/>
  <c r="P35" i="1"/>
  <c r="P36" i="1" s="1"/>
  <c r="P37" i="1" s="1"/>
  <c r="I38" i="1" l="1"/>
  <c r="P38" i="1"/>
  <c r="L18" i="3" s="1"/>
  <c r="F15" i="3" l="1"/>
  <c r="K15" i="3"/>
  <c r="L19" i="3" l="1"/>
  <c r="L20" i="3" s="1"/>
</calcChain>
</file>

<file path=xl/sharedStrings.xml><?xml version="1.0" encoding="utf-8"?>
<sst xmlns="http://schemas.openxmlformats.org/spreadsheetml/2006/main" count="66" uniqueCount="52">
  <si>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</si>
  <si>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</si>
  <si>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</si>
  <si>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</si>
  <si>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</si>
  <si>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</si>
  <si>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</si>
  <si>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</si>
  <si>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</si>
  <si>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</si>
  <si>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</si>
  <si>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</si>
  <si>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</si>
  <si>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</si>
  <si>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</si>
  <si>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</si>
  <si>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</si>
  <si>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</si>
  <si>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</si>
  <si>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</si>
  <si>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</si>
  <si>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</si>
  <si>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</si>
  <si>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</si>
  <si>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</si>
  <si>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</si>
  <si>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</si>
  <si>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</si>
  <si>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</si>
  <si>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</si>
  <si>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</si>
  <si>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</si>
  <si>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</si>
  <si>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</si>
  <si>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</si>
  <si>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</si>
  <si>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</si>
  <si>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</si>
  <si>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</si>
  <si>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</si>
  <si>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Maleta de 10Kgs. marca Totto</t>
  </si>
  <si>
    <t>Sierra circular y Taladro eléctrico marca Black &amp; Decker</t>
  </si>
  <si>
    <t>Calefactor ventilador Ursus Trotter</t>
  </si>
  <si>
    <t>Mochila porta laptop Genius</t>
  </si>
  <si>
    <t>Silla de auto para bebé marca Infanti.</t>
  </si>
  <si>
    <t>Mochila con ruedas para niño. Nickelodeon</t>
  </si>
  <si>
    <t>Bolso porta equipaje marca Auto Style</t>
  </si>
  <si>
    <t>https://www.autoplanet.cl/producto/bolso_portaequipaje/1005444</t>
  </si>
  <si>
    <t>Precio acorde el mercado</t>
  </si>
  <si>
    <t>Se mantiene precio del cliente</t>
  </si>
  <si>
    <t>Sr. Manuel José Gómez Méndez</t>
  </si>
  <si>
    <t>Las acacias N°7604, Bodega N°244, La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</si>
</sst>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0" borderId="0" xfId="3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21</xdr:row>
      <xdr:rowOff>123825</xdr:rowOff>
    </xdr:from>
    <xdr:to>
      <xdr:col>2</xdr:col>
      <xdr:colOff>3057994</xdr:colOff>
      <xdr:row>66</xdr:row>
      <xdr:rowOff>86741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4949E3-F6F9-22F8-DB68-0C0D14A7C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5505450"/>
          <a:ext cx="3362794" cy="727811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67</xdr:row>
      <xdr:rowOff>38100</xdr:rowOff>
    </xdr:from>
    <xdr:to>
      <xdr:col>2</xdr:col>
      <xdr:colOff>3038939</xdr:colOff>
      <xdr:row>115</xdr:row>
      <xdr:rowOff>96343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D2F7B2-89E9-1CF6-8CDA-5FC35588C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12868275"/>
          <a:ext cx="3324689" cy="78306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2</xdr:col>
      <xdr:colOff>2991314</xdr:colOff>
      <xdr:row>170</xdr:row>
      <xdr:rowOff>20250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FCEA3FA-76F0-9930-6E82-DF16F570A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8125" y="20926425"/>
          <a:ext cx="3324689" cy="86022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173</xdr:row>
      <xdr:rowOff>0</xdr:rowOff>
    </xdr:from>
    <xdr:to>
      <xdr:col>10</xdr:col>
      <xdr:colOff>590551</xdr:colOff>
      <xdr:row>193</xdr:row>
      <xdr:rowOff>131685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504F0C-7554-7C53-FC8E-76BB41FAB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8126" y="29994225"/>
          <a:ext cx="8991600" cy="3370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autoplanet.cl/producto/bolso_portaequipaje/10054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63" t="s">
        <v>0</v>
      </c>
      <c r="G3" s="164"/>
      <c r="H3" s="164"/>
      <c r="I3" s="165"/>
      <c r="J3" s="54"/>
      <c r="K3" s="166" t="s">
        <v>1</v>
      </c>
      <c r="L3" s="166"/>
      <c r="M3" s="167"/>
      <c r="N3" s="167"/>
      <c r="O3" s="167"/>
      <c r="P3" s="167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0" t="s">
        <v>9</v>
      </c>
      <c r="S6" s="150"/>
      <c r="T6" s="150"/>
      <c r="U6" s="150"/>
      <c r="V6" s="150"/>
      <c r="W6" s="64"/>
    </row>
    <row r="7" spans="2:25" ht="15">
      <c r="B7" s="100"/>
      <c r="C7" s="50"/>
      <c r="D7" s="149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53"/>
      <c r="S7" s="154"/>
      <c r="T7" s="154"/>
      <c r="U7" s="154"/>
      <c r="V7" s="154"/>
      <c r="W7" s="155"/>
    </row>
    <row r="8" spans="2:25" ht="15">
      <c r="B8" s="100"/>
      <c r="C8" s="50"/>
      <c r="D8" s="149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53"/>
      <c r="S8" s="154"/>
      <c r="T8" s="154"/>
      <c r="U8" s="154"/>
      <c r="V8" s="154"/>
      <c r="W8" s="155"/>
    </row>
    <row r="9" spans="2:25" ht="13.15" customHeight="1">
      <c r="B9" s="100"/>
      <c r="C9" s="50"/>
      <c r="D9" s="142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53"/>
      <c r="S9" s="154"/>
      <c r="T9" s="154"/>
      <c r="U9" s="154"/>
      <c r="V9" s="154"/>
      <c r="W9" s="155"/>
    </row>
    <row r="10" spans="2:25" ht="15">
      <c r="B10" s="100"/>
      <c r="C10" s="50"/>
      <c r="D10" s="142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53"/>
      <c r="S10" s="154"/>
      <c r="T10" s="154"/>
      <c r="U10" s="154"/>
      <c r="V10" s="154"/>
      <c r="W10" s="155"/>
    </row>
    <row r="11" spans="2:25" ht="15">
      <c r="B11" s="100"/>
      <c r="C11" s="50"/>
      <c r="D11" s="142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53"/>
      <c r="S11" s="154"/>
      <c r="T11" s="154"/>
      <c r="U11" s="154"/>
      <c r="V11" s="154"/>
      <c r="W11" s="155"/>
    </row>
    <row r="12" spans="2:25" ht="13.9" customHeight="1">
      <c r="B12" s="100"/>
      <c r="C12" s="50"/>
      <c r="D12" s="142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53"/>
      <c r="S12" s="154"/>
      <c r="T12" s="154"/>
      <c r="U12" s="154"/>
      <c r="V12" s="154"/>
      <c r="W12" s="155"/>
    </row>
    <row r="13" spans="2:25" ht="15">
      <c r="B13" s="100"/>
      <c r="C13" s="50"/>
      <c r="D13" s="142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53"/>
      <c r="S13" s="154"/>
      <c r="T13" s="154"/>
      <c r="U13" s="154"/>
      <c r="V13" s="154"/>
      <c r="W13" s="155"/>
    </row>
    <row r="14" spans="2:25" ht="15">
      <c r="B14" s="100"/>
      <c r="C14" s="50"/>
      <c r="D14" s="142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53"/>
      <c r="S14" s="154"/>
      <c r="T14" s="154"/>
      <c r="U14" s="154"/>
      <c r="V14" s="154"/>
      <c r="W14" s="155"/>
    </row>
    <row r="15" spans="2:25" ht="15">
      <c r="B15" s="100"/>
      <c r="C15" s="50"/>
      <c r="D15" s="142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53"/>
      <c r="S15" s="154"/>
      <c r="T15" s="154"/>
      <c r="U15" s="154"/>
      <c r="V15" s="154"/>
      <c r="W15" s="155"/>
      <c r="Y15" s="1" t="str">
        <f t="shared" ref="Y15" si="3">LOWER(D15)</f>
        <v/>
      </c>
    </row>
    <row r="16" spans="2:25" ht="15">
      <c r="B16" s="100"/>
      <c r="C16" s="50"/>
      <c r="D16" s="142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42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42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42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42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42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42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42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42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42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42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42"/>
      <c r="E27" s="66"/>
      <c r="F27" s="68"/>
      <c r="G27" s="69"/>
      <c r="H27" s="70"/>
      <c r="I27" s="70">
        <f t="shared" si="0"/>
        <v>0</v>
      </c>
      <c r="J27" s="67"/>
      <c r="K27" s="139"/>
      <c r="L27" s="140"/>
      <c r="M27" s="141"/>
      <c r="N27" s="70">
        <f t="shared" si="1"/>
        <v>0</v>
      </c>
      <c r="O27" s="72">
        <v>0</v>
      </c>
      <c r="P27" s="70">
        <f t="shared" si="2"/>
        <v>0</v>
      </c>
      <c r="Q27" s="71"/>
      <c r="R27" s="156"/>
      <c r="S27" s="157"/>
      <c r="T27" s="157"/>
      <c r="U27" s="157"/>
      <c r="V27" s="157"/>
      <c r="W27" s="158"/>
    </row>
    <row r="28" spans="2:23" ht="15" customHeight="1">
      <c r="B28" s="100"/>
      <c r="C28" s="50"/>
      <c r="D28" s="142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42"/>
      <c r="E29" s="66"/>
      <c r="F29" s="68"/>
      <c r="G29" s="69"/>
      <c r="H29" s="70"/>
      <c r="I29" s="70">
        <f t="shared" si="0"/>
        <v>0</v>
      </c>
      <c r="J29" s="67"/>
      <c r="K29" s="139"/>
      <c r="L29" s="140"/>
      <c r="M29" s="141"/>
      <c r="N29" s="70">
        <f t="shared" si="1"/>
        <v>0</v>
      </c>
      <c r="O29" s="72">
        <v>0</v>
      </c>
      <c r="P29" s="70">
        <f t="shared" si="2"/>
        <v>0</v>
      </c>
      <c r="Q29" s="71"/>
      <c r="R29" s="156"/>
      <c r="S29" s="157"/>
      <c r="T29" s="157"/>
      <c r="U29" s="157"/>
      <c r="V29" s="157"/>
      <c r="W29" s="158"/>
    </row>
    <row r="30" spans="2:23" ht="15">
      <c r="B30" s="100"/>
      <c r="C30" s="50"/>
      <c r="D30" s="142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42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42"/>
      <c r="E32" s="66"/>
      <c r="F32" s="68"/>
      <c r="G32" s="69"/>
      <c r="H32" s="70"/>
      <c r="I32" s="70">
        <f t="shared" si="0"/>
        <v>0</v>
      </c>
      <c r="J32" s="67"/>
      <c r="K32" s="139"/>
      <c r="L32" s="140"/>
      <c r="M32" s="141"/>
      <c r="N32" s="70">
        <f t="shared" si="1"/>
        <v>0</v>
      </c>
      <c r="O32" s="72">
        <v>0</v>
      </c>
      <c r="P32" s="70">
        <f t="shared" si="2"/>
        <v>0</v>
      </c>
      <c r="Q32" s="71"/>
      <c r="R32" s="156"/>
      <c r="S32" s="157"/>
      <c r="T32" s="157"/>
      <c r="U32" s="157"/>
      <c r="V32" s="157"/>
      <c r="W32" s="158"/>
    </row>
    <row r="33" spans="2:23" ht="15">
      <c r="B33" s="100"/>
      <c r="C33" s="50"/>
      <c r="D33" s="142"/>
      <c r="E33" s="66"/>
      <c r="F33" s="68"/>
      <c r="G33" s="69"/>
      <c r="H33" s="70"/>
      <c r="I33" s="70">
        <f t="shared" si="0"/>
        <v>0</v>
      </c>
      <c r="J33" s="67"/>
      <c r="K33" s="139"/>
      <c r="L33" s="140"/>
      <c r="M33" s="141"/>
      <c r="N33" s="70">
        <f t="shared" si="1"/>
        <v>0</v>
      </c>
      <c r="O33" s="72">
        <v>0</v>
      </c>
      <c r="P33" s="70">
        <f t="shared" si="2"/>
        <v>0</v>
      </c>
      <c r="Q33" s="71"/>
      <c r="R33" s="156"/>
      <c r="S33" s="157"/>
      <c r="T33" s="157"/>
      <c r="U33" s="157"/>
      <c r="V33" s="157"/>
      <c r="W33" s="158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51" t="s">
        <v>38</v>
      </c>
      <c r="G35" s="152"/>
      <c r="H35" s="152"/>
      <c r="I35" s="102">
        <f>SUM(I7:I33)</f>
        <v>0</v>
      </c>
      <c r="J35" s="67"/>
      <c r="K35" s="151" t="s">
        <v>11</v>
      </c>
      <c r="L35" s="152"/>
      <c r="M35" s="152"/>
      <c r="N35" s="152"/>
      <c r="O35" s="152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68" t="s">
        <v>12</v>
      </c>
      <c r="G36" s="169"/>
      <c r="H36" s="169"/>
      <c r="I36" s="105">
        <f>SUM(I35:I35)</f>
        <v>0</v>
      </c>
      <c r="J36" s="67"/>
      <c r="K36" s="168" t="s">
        <v>12</v>
      </c>
      <c r="L36" s="169"/>
      <c r="M36" s="169"/>
      <c r="N36" s="169"/>
      <c r="O36" s="169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70" t="s">
        <v>34</v>
      </c>
      <c r="H37" s="170"/>
      <c r="I37" s="108">
        <f>I36*19%</f>
        <v>0</v>
      </c>
      <c r="J37" s="80"/>
      <c r="K37" s="171" t="s">
        <v>35</v>
      </c>
      <c r="L37" s="170"/>
      <c r="M37" s="170"/>
      <c r="N37" s="170"/>
      <c r="O37" s="170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61" t="s">
        <v>36</v>
      </c>
      <c r="H38" s="161"/>
      <c r="I38" s="111">
        <f>+I36+I37</f>
        <v>0</v>
      </c>
      <c r="J38" s="67"/>
      <c r="K38" s="162" t="s">
        <v>13</v>
      </c>
      <c r="L38" s="161"/>
      <c r="M38" s="161"/>
      <c r="N38" s="161"/>
      <c r="O38" s="161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59"/>
      <c r="G40" s="160"/>
      <c r="H40" s="160"/>
      <c r="I40" s="114"/>
      <c r="J40" s="67"/>
      <c r="K40" s="159"/>
      <c r="L40" s="160"/>
      <c r="M40" s="160"/>
      <c r="N40" s="160"/>
      <c r="O40" s="160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C6" sqref="C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2" customWidth="1"/>
    <col min="6" max="6" width="12.7109375" style="122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29.425781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2" t="s">
        <v>14</v>
      </c>
      <c r="E4" s="172"/>
      <c r="F4" s="172"/>
      <c r="G4" s="172" t="s">
        <v>15</v>
      </c>
      <c r="H4" s="172"/>
      <c r="I4" s="172"/>
      <c r="J4" s="172"/>
      <c r="K4" s="172"/>
      <c r="L4" s="172"/>
    </row>
    <row r="5" spans="1:15">
      <c r="B5" s="5"/>
      <c r="C5" s="117" t="s">
        <v>50</v>
      </c>
      <c r="D5" s="10" t="s">
        <v>16</v>
      </c>
      <c r="E5" s="123" t="s">
        <v>18</v>
      </c>
      <c r="F5" s="145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51</v>
      </c>
      <c r="D6" s="12"/>
      <c r="E6" s="124" t="s">
        <v>17</v>
      </c>
      <c r="F6" s="146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40</v>
      </c>
      <c r="D7" s="29">
        <v>1</v>
      </c>
      <c r="E7" s="32">
        <v>40990</v>
      </c>
      <c r="F7" s="132">
        <f t="shared" ref="F7:F12" si="0">E7*D7</f>
        <v>40990</v>
      </c>
      <c r="G7" s="29">
        <v>1</v>
      </c>
      <c r="H7" s="31">
        <v>40990</v>
      </c>
      <c r="I7" s="32">
        <f>H7*G7</f>
        <v>40990</v>
      </c>
      <c r="J7" s="33">
        <v>0.25</v>
      </c>
      <c r="K7" s="49">
        <f>ROUND(I7-(I7*J7),2)</f>
        <v>30742.5</v>
      </c>
      <c r="L7" s="39" t="s">
        <v>49</v>
      </c>
      <c r="O7" s="38"/>
    </row>
    <row r="8" spans="1:15" ht="15">
      <c r="A8" s="4"/>
      <c r="B8" s="30">
        <v>2</v>
      </c>
      <c r="C8" s="16" t="s">
        <v>43</v>
      </c>
      <c r="D8" s="29">
        <v>1</v>
      </c>
      <c r="E8" s="32">
        <v>17990</v>
      </c>
      <c r="F8" s="132">
        <f t="shared" si="0"/>
        <v>17990</v>
      </c>
      <c r="G8" s="29">
        <v>1</v>
      </c>
      <c r="H8" s="31">
        <v>17990</v>
      </c>
      <c r="I8" s="32">
        <f t="shared" ref="I8:I13" si="1">H8*G8</f>
        <v>17990</v>
      </c>
      <c r="J8" s="33">
        <v>0.25</v>
      </c>
      <c r="K8" s="49">
        <f t="shared" ref="K8:K13" si="2">ROUND(I8-(I8*J8),2)</f>
        <v>13492.5</v>
      </c>
      <c r="L8" s="39" t="s">
        <v>49</v>
      </c>
      <c r="O8" s="38"/>
    </row>
    <row r="9" spans="1:15" s="136" customFormat="1" ht="15">
      <c r="A9" s="127"/>
      <c r="B9" s="128">
        <v>3</v>
      </c>
      <c r="C9" s="129" t="s">
        <v>44</v>
      </c>
      <c r="D9" s="130">
        <v>1</v>
      </c>
      <c r="E9" s="131">
        <v>119990</v>
      </c>
      <c r="F9" s="132">
        <f t="shared" si="0"/>
        <v>119990</v>
      </c>
      <c r="G9" s="130">
        <v>1</v>
      </c>
      <c r="H9" s="31">
        <v>119990</v>
      </c>
      <c r="I9" s="131">
        <f t="shared" si="1"/>
        <v>119990</v>
      </c>
      <c r="J9" s="133">
        <v>0.25</v>
      </c>
      <c r="K9" s="134">
        <f t="shared" si="2"/>
        <v>89992.5</v>
      </c>
      <c r="L9" s="39" t="s">
        <v>49</v>
      </c>
      <c r="O9" s="137"/>
    </row>
    <row r="10" spans="1:15" s="136" customFormat="1" ht="15">
      <c r="A10" s="127"/>
      <c r="B10" s="128">
        <v>4</v>
      </c>
      <c r="C10" s="138" t="s">
        <v>45</v>
      </c>
      <c r="D10" s="130">
        <v>1</v>
      </c>
      <c r="E10" s="131">
        <v>15000</v>
      </c>
      <c r="F10" s="132">
        <f t="shared" si="0"/>
        <v>15000</v>
      </c>
      <c r="G10" s="130">
        <v>1</v>
      </c>
      <c r="H10" s="31">
        <v>15000</v>
      </c>
      <c r="I10" s="131">
        <f t="shared" si="1"/>
        <v>15000</v>
      </c>
      <c r="J10" s="133">
        <v>0.25</v>
      </c>
      <c r="K10" s="134">
        <f t="shared" si="2"/>
        <v>11250</v>
      </c>
      <c r="L10" s="39" t="s">
        <v>49</v>
      </c>
      <c r="O10" s="137"/>
    </row>
    <row r="11" spans="1:15" s="136" customFormat="1" ht="15">
      <c r="A11" s="127"/>
      <c r="B11" s="128">
        <v>5</v>
      </c>
      <c r="C11" s="138" t="s">
        <v>41</v>
      </c>
      <c r="D11" s="130">
        <v>1</v>
      </c>
      <c r="E11" s="131">
        <v>49990</v>
      </c>
      <c r="F11" s="132">
        <f t="shared" si="0"/>
        <v>49990</v>
      </c>
      <c r="G11" s="130">
        <v>1</v>
      </c>
      <c r="H11" s="31">
        <v>49990</v>
      </c>
      <c r="I11" s="131">
        <f t="shared" si="1"/>
        <v>49990</v>
      </c>
      <c r="J11" s="133">
        <v>0.2</v>
      </c>
      <c r="K11" s="134">
        <f t="shared" si="2"/>
        <v>39992</v>
      </c>
      <c r="L11" s="39" t="s">
        <v>49</v>
      </c>
      <c r="O11" s="137"/>
    </row>
    <row r="12" spans="1:15" s="136" customFormat="1">
      <c r="A12" s="127"/>
      <c r="B12" s="128">
        <v>6</v>
      </c>
      <c r="C12" s="138" t="s">
        <v>42</v>
      </c>
      <c r="D12" s="130">
        <v>1</v>
      </c>
      <c r="E12" s="131">
        <v>119990</v>
      </c>
      <c r="F12" s="132">
        <f t="shared" si="0"/>
        <v>119990</v>
      </c>
      <c r="G12" s="130">
        <v>1</v>
      </c>
      <c r="H12" s="31">
        <v>119990</v>
      </c>
      <c r="I12" s="131">
        <f t="shared" si="1"/>
        <v>119990</v>
      </c>
      <c r="J12" s="133">
        <v>0.2</v>
      </c>
      <c r="K12" s="134">
        <f t="shared" si="2"/>
        <v>95992</v>
      </c>
      <c r="L12" s="39" t="s">
        <v>49</v>
      </c>
    </row>
    <row r="13" spans="1:15" s="136" customFormat="1" ht="15">
      <c r="A13" s="127"/>
      <c r="B13" s="128">
        <v>7</v>
      </c>
      <c r="C13" s="138" t="s">
        <v>46</v>
      </c>
      <c r="D13" s="130">
        <v>1</v>
      </c>
      <c r="E13" s="131">
        <v>39990</v>
      </c>
      <c r="F13" s="132">
        <f t="shared" ref="F13" si="3">E13*D13</f>
        <v>39990</v>
      </c>
      <c r="G13" s="130">
        <v>1</v>
      </c>
      <c r="H13" s="31">
        <v>24000</v>
      </c>
      <c r="I13" s="131">
        <f t="shared" si="1"/>
        <v>24000</v>
      </c>
      <c r="J13" s="133">
        <v>0</v>
      </c>
      <c r="K13" s="134">
        <f t="shared" si="2"/>
        <v>24000</v>
      </c>
      <c r="L13" s="135" t="s">
        <v>48</v>
      </c>
      <c r="O13" s="180" t="s">
        <v>47</v>
      </c>
    </row>
    <row r="14" spans="1:15" s="136" customFormat="1" ht="15">
      <c r="A14" s="127"/>
      <c r="B14" s="17"/>
      <c r="C14" s="20"/>
      <c r="D14" s="21"/>
      <c r="E14" s="125"/>
      <c r="F14" s="147"/>
      <c r="G14" s="22"/>
      <c r="H14" s="125"/>
      <c r="I14" s="20"/>
      <c r="J14" s="20"/>
      <c r="K14" s="21"/>
      <c r="L14" s="40"/>
      <c r="O14" s="137"/>
    </row>
    <row r="15" spans="1:15" ht="15">
      <c r="A15" s="4"/>
      <c r="B15" s="18"/>
      <c r="C15" s="23"/>
      <c r="D15" s="179" t="s">
        <v>37</v>
      </c>
      <c r="E15" s="179"/>
      <c r="F15" s="116">
        <f>SUM(F7:F13)</f>
        <v>403940</v>
      </c>
      <c r="G15" s="34" t="s">
        <v>24</v>
      </c>
      <c r="H15" s="143"/>
      <c r="I15" s="35"/>
      <c r="J15" s="36"/>
      <c r="K15" s="37">
        <f>SUM(K7:K14)</f>
        <v>305461.5</v>
      </c>
      <c r="L15" s="41"/>
      <c r="O15" s="38"/>
    </row>
    <row r="16" spans="1:15" ht="15">
      <c r="A16" s="4"/>
      <c r="B16" s="19"/>
      <c r="C16" s="24"/>
      <c r="D16" s="25"/>
      <c r="E16" s="126"/>
      <c r="F16" s="148"/>
      <c r="G16" s="6"/>
      <c r="H16" s="126"/>
      <c r="I16" s="26"/>
      <c r="J16" s="27"/>
      <c r="K16" s="28"/>
      <c r="L16" s="42"/>
      <c r="O16" s="38"/>
    </row>
    <row r="17" spans="1:15" ht="15">
      <c r="A17" s="4"/>
      <c r="G17" s="3"/>
      <c r="H17" s="144"/>
      <c r="I17" s="3"/>
      <c r="J17" s="7"/>
      <c r="K17" s="8"/>
      <c r="L17" s="43"/>
      <c r="O17" s="38"/>
    </row>
    <row r="18" spans="1:15" ht="15.75">
      <c r="A18" s="4"/>
      <c r="J18" s="173" t="s">
        <v>30</v>
      </c>
      <c r="K18" s="174"/>
      <c r="L18" s="45">
        <f>'Daños Edificio'!P38</f>
        <v>0</v>
      </c>
      <c r="O18" s="38"/>
    </row>
    <row r="19" spans="1:15" ht="15.75">
      <c r="A19" s="4"/>
      <c r="J19" s="175" t="s">
        <v>31</v>
      </c>
      <c r="K19" s="176"/>
      <c r="L19" s="46">
        <f>K15</f>
        <v>305461.5</v>
      </c>
      <c r="O19" s="38"/>
    </row>
    <row r="20" spans="1:15" ht="15.75">
      <c r="A20" s="4"/>
      <c r="J20" s="177" t="s">
        <v>32</v>
      </c>
      <c r="K20" s="178"/>
      <c r="L20" s="47">
        <f>SUM(L18:L19)</f>
        <v>305461.5</v>
      </c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8:K18"/>
    <mergeCell ref="J19:K19"/>
    <mergeCell ref="J20:K20"/>
    <mergeCell ref="D15:E15"/>
  </mergeCells>
  <hyperlinks>
    <hyperlink ref="O13" r:id="rId1" xr:uid="{37B018CE-1318-402E-A196-E63A4FCB7757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2024-02-29T14:48:41Z</dcterms:modified>
</cp:coreProperties>
</file>