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E3CF7ADA-7979-4B22-87A7-94028CFFED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N12" i="1" l="1"/>
  <c r="P12" i="1" s="1"/>
  <c r="I12" i="1"/>
  <c r="N11" i="1"/>
  <c r="P11" i="1" s="1"/>
  <c r="I11" i="1"/>
  <c r="I9" i="1"/>
  <c r="I8" i="1"/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P14" i="1" l="1"/>
  <c r="P15" i="1" s="1"/>
  <c r="I14" i="1"/>
  <c r="I15" i="1" s="1"/>
  <c r="I17" i="1" l="1"/>
  <c r="P17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<sst xmlns="http://schemas.openxmlformats.org/spreadsheetml/2006/main" count="83" uniqueCount="55">
  <si>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</si>
  <si>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</si>
  <si>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</si>
  <si>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</si>
  <si>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</si>
  <si>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</si>
  <si>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</si>
  <si>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</si>
  <si>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</si>
  <si>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</si>
  <si>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</si>
  <si>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</si>
  <si>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</si>
  <si>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</si>
  <si>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</si>
  <si>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</si>
  <si>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</si>
  <si>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</si>
  <si>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</si>
  <si>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</si>
  <si>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</si>
  <si>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</si>
  <si>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</si>
  <si>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</si>
  <si>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</si>
  <si>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</si>
  <si>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</si>
  <si>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</si>
  <si>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</si>
  <si>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</si>
  <si>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</si>
  <si>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</si>
  <si>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</si>
  <si>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</si>
  <si>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</si>
  <si>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</si>
  <si>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</si>
  <si>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</si>
  <si>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</si>
  <si>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</si>
  <si>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Piso flotante</t>
  </si>
  <si>
    <t>m2</t>
  </si>
  <si>
    <t>cajas</t>
  </si>
  <si>
    <t>Espuma niveladora</t>
  </si>
  <si>
    <t>Guardapolvos</t>
  </si>
  <si>
    <t>2.2</t>
  </si>
  <si>
    <t>Instalacion piso flotante</t>
  </si>
  <si>
    <t>2.3</t>
  </si>
  <si>
    <t>gl</t>
  </si>
  <si>
    <t>1.1</t>
  </si>
  <si>
    <t>1.2</t>
  </si>
  <si>
    <t>1.3</t>
  </si>
  <si>
    <t>Sra. Daniela Paola Quintana Alarcon</t>
  </si>
  <si>
    <t>Quechuas N°1973, Peñalolen</t>
  </si>
  <si>
    <t>Despacho de productos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</si>
</sst>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abSelected="1" zoomScale="85" zoomScaleNormal="85" workbookViewId="0">
      <selection activeCell="M37" sqref="M37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8.7109375" style="1" customWidth="1"/>
    <col min="7" max="7" width="10.7109375" style="1" customWidth="1"/>
    <col min="8" max="8" width="13.42578125" style="1" customWidth="1"/>
    <col min="9" max="9" width="16.28515625" style="1" customWidth="1"/>
    <col min="10" max="10" width="1.57031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.140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52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6" t="s">
        <v>0</v>
      </c>
      <c r="G3" s="157"/>
      <c r="H3" s="157"/>
      <c r="I3" s="158"/>
      <c r="J3" s="54"/>
      <c r="K3" s="159" t="s">
        <v>1</v>
      </c>
      <c r="L3" s="159"/>
      <c r="M3" s="160"/>
      <c r="N3" s="160"/>
      <c r="O3" s="160"/>
      <c r="P3" s="160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53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15">
      <c r="B7" s="100" t="s">
        <v>49</v>
      </c>
      <c r="C7" s="50"/>
      <c r="D7" s="145" t="s">
        <v>40</v>
      </c>
      <c r="E7" s="66"/>
      <c r="F7" s="68">
        <v>9</v>
      </c>
      <c r="G7" s="69" t="s">
        <v>42</v>
      </c>
      <c r="H7" s="70">
        <v>21289</v>
      </c>
      <c r="I7" s="70">
        <f t="shared" ref="I7:I9" si="0">+F7*H7</f>
        <v>191601</v>
      </c>
      <c r="J7" s="67"/>
      <c r="K7" s="68">
        <v>9</v>
      </c>
      <c r="L7" s="69" t="s">
        <v>42</v>
      </c>
      <c r="M7" s="70">
        <v>21289</v>
      </c>
      <c r="N7" s="70">
        <f t="shared" ref="N7:N9" si="1">+K7*M7</f>
        <v>191601</v>
      </c>
      <c r="O7" s="72">
        <v>0</v>
      </c>
      <c r="P7" s="70">
        <f t="shared" ref="P7:P9" si="2">+(-N7*O7)+N7</f>
        <v>191601</v>
      </c>
      <c r="Q7" s="71"/>
      <c r="R7" s="149"/>
      <c r="S7" s="150"/>
      <c r="T7" s="150"/>
      <c r="U7" s="150"/>
      <c r="V7" s="150"/>
      <c r="W7" s="151"/>
    </row>
    <row r="8" spans="2:25" ht="15">
      <c r="B8" s="100" t="s">
        <v>50</v>
      </c>
      <c r="C8" s="50"/>
      <c r="D8" s="145" t="s">
        <v>43</v>
      </c>
      <c r="E8" s="66"/>
      <c r="F8" s="68">
        <v>2</v>
      </c>
      <c r="G8" s="69" t="s">
        <v>4</v>
      </c>
      <c r="H8" s="70">
        <v>6490</v>
      </c>
      <c r="I8" s="70">
        <f t="shared" si="0"/>
        <v>12980</v>
      </c>
      <c r="J8" s="67"/>
      <c r="K8" s="68">
        <v>2</v>
      </c>
      <c r="L8" s="69" t="s">
        <v>4</v>
      </c>
      <c r="M8" s="70">
        <v>6490</v>
      </c>
      <c r="N8" s="70">
        <f t="shared" si="1"/>
        <v>12980</v>
      </c>
      <c r="O8" s="72">
        <v>0</v>
      </c>
      <c r="P8" s="70">
        <f t="shared" si="2"/>
        <v>12980</v>
      </c>
      <c r="Q8" s="71"/>
      <c r="R8" s="149"/>
      <c r="S8" s="150"/>
      <c r="T8" s="150"/>
      <c r="U8" s="150"/>
      <c r="V8" s="150"/>
      <c r="W8" s="151"/>
    </row>
    <row r="9" spans="2:25" ht="13.15" customHeight="1">
      <c r="B9" s="100" t="s">
        <v>51</v>
      </c>
      <c r="C9" s="50"/>
      <c r="D9" s="138" t="s">
        <v>44</v>
      </c>
      <c r="E9" s="66"/>
      <c r="F9" s="68">
        <v>8</v>
      </c>
      <c r="G9" s="69" t="s">
        <v>4</v>
      </c>
      <c r="H9" s="70">
        <v>6490</v>
      </c>
      <c r="I9" s="70">
        <f t="shared" si="0"/>
        <v>51920</v>
      </c>
      <c r="J9" s="67"/>
      <c r="K9" s="68">
        <v>8</v>
      </c>
      <c r="L9" s="69" t="s">
        <v>4</v>
      </c>
      <c r="M9" s="70">
        <v>6490</v>
      </c>
      <c r="N9" s="70">
        <f t="shared" si="1"/>
        <v>51920</v>
      </c>
      <c r="O9" s="72">
        <v>0</v>
      </c>
      <c r="P9" s="70">
        <f t="shared" si="2"/>
        <v>51920</v>
      </c>
      <c r="Q9" s="71"/>
      <c r="R9" s="149"/>
      <c r="S9" s="150"/>
      <c r="T9" s="150"/>
      <c r="U9" s="150"/>
      <c r="V9" s="150"/>
      <c r="W9" s="151"/>
    </row>
    <row r="10" spans="2:25" ht="15">
      <c r="B10" s="57">
        <v>2</v>
      </c>
      <c r="C10" s="58"/>
      <c r="D10" s="99" t="s">
        <v>39</v>
      </c>
      <c r="E10" s="59"/>
      <c r="F10" s="60" t="s">
        <v>3</v>
      </c>
      <c r="G10" s="57" t="s">
        <v>4</v>
      </c>
      <c r="H10" s="61" t="s">
        <v>5</v>
      </c>
      <c r="I10" s="62" t="s">
        <v>6</v>
      </c>
      <c r="J10" s="56"/>
      <c r="K10" s="60" t="s">
        <v>3</v>
      </c>
      <c r="L10" s="57" t="s">
        <v>4</v>
      </c>
      <c r="M10" s="61" t="s">
        <v>5</v>
      </c>
      <c r="N10" s="62" t="s">
        <v>6</v>
      </c>
      <c r="O10" s="60" t="s">
        <v>7</v>
      </c>
      <c r="P10" s="65" t="s">
        <v>8</v>
      </c>
      <c r="Q10" s="63"/>
      <c r="R10" s="146" t="s">
        <v>9</v>
      </c>
      <c r="S10" s="146"/>
      <c r="T10" s="146"/>
      <c r="U10" s="146"/>
      <c r="V10" s="146"/>
      <c r="W10" s="64"/>
    </row>
    <row r="11" spans="2:25" ht="15">
      <c r="B11" s="100" t="s">
        <v>45</v>
      </c>
      <c r="C11" s="50"/>
      <c r="D11" s="138" t="s">
        <v>46</v>
      </c>
      <c r="E11" s="66"/>
      <c r="F11" s="68">
        <v>16</v>
      </c>
      <c r="G11" s="69" t="s">
        <v>41</v>
      </c>
      <c r="H11" s="70">
        <v>10000</v>
      </c>
      <c r="I11" s="70">
        <f t="shared" ref="I11:I12" si="3">+F11*H11</f>
        <v>160000</v>
      </c>
      <c r="J11" s="67"/>
      <c r="K11" s="68">
        <v>16</v>
      </c>
      <c r="L11" s="69" t="s">
        <v>41</v>
      </c>
      <c r="M11" s="70">
        <v>10000</v>
      </c>
      <c r="N11" s="70">
        <f t="shared" ref="N11:N12" si="4">+K11*M11</f>
        <v>160000</v>
      </c>
      <c r="O11" s="72">
        <v>0</v>
      </c>
      <c r="P11" s="70">
        <f t="shared" ref="P11:P12" si="5">+(-N11*O11)+N11</f>
        <v>160000</v>
      </c>
      <c r="Q11" s="71"/>
      <c r="R11" s="149"/>
      <c r="S11" s="150"/>
      <c r="T11" s="150"/>
      <c r="U11" s="150"/>
      <c r="V11" s="150"/>
      <c r="W11" s="151"/>
    </row>
    <row r="12" spans="2:25" ht="16.5" customHeight="1">
      <c r="B12" s="100" t="s">
        <v>47</v>
      </c>
      <c r="C12" s="50"/>
      <c r="D12" s="138" t="s">
        <v>54</v>
      </c>
      <c r="E12" s="66"/>
      <c r="F12" s="68">
        <v>1</v>
      </c>
      <c r="G12" s="69" t="s">
        <v>48</v>
      </c>
      <c r="H12" s="70">
        <v>12990</v>
      </c>
      <c r="I12" s="70">
        <f t="shared" si="3"/>
        <v>12990</v>
      </c>
      <c r="J12" s="67"/>
      <c r="K12" s="68">
        <v>1</v>
      </c>
      <c r="L12" s="69" t="s">
        <v>48</v>
      </c>
      <c r="M12" s="70">
        <v>12990</v>
      </c>
      <c r="N12" s="70">
        <f t="shared" si="4"/>
        <v>12990</v>
      </c>
      <c r="O12" s="72">
        <v>0</v>
      </c>
      <c r="P12" s="70">
        <f t="shared" si="5"/>
        <v>12990</v>
      </c>
      <c r="Q12" s="71"/>
      <c r="R12" s="149"/>
      <c r="S12" s="150"/>
      <c r="T12" s="150"/>
      <c r="U12" s="150"/>
      <c r="V12" s="150"/>
      <c r="W12" s="151"/>
    </row>
    <row r="13" spans="2:25" ht="14.25"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</row>
    <row r="14" spans="2:25" ht="15">
      <c r="B14" s="73"/>
      <c r="C14" s="50"/>
      <c r="D14" s="101"/>
      <c r="E14" s="89"/>
      <c r="F14" s="147" t="s">
        <v>38</v>
      </c>
      <c r="G14" s="148"/>
      <c r="H14" s="148"/>
      <c r="I14" s="102">
        <f>SUM(I7:I12)</f>
        <v>429491</v>
      </c>
      <c r="J14" s="67"/>
      <c r="K14" s="147" t="s">
        <v>11</v>
      </c>
      <c r="L14" s="148"/>
      <c r="M14" s="148"/>
      <c r="N14" s="148"/>
      <c r="O14" s="148"/>
      <c r="P14" s="103">
        <f>SUM(P6:P12)</f>
        <v>429491</v>
      </c>
      <c r="Q14" s="74"/>
      <c r="R14" s="75"/>
      <c r="S14" s="75"/>
      <c r="T14" s="75"/>
      <c r="U14" s="75"/>
      <c r="V14" s="75"/>
      <c r="W14" s="76"/>
    </row>
    <row r="15" spans="2:25" ht="15">
      <c r="B15" s="73"/>
      <c r="C15" s="50"/>
      <c r="D15" s="104"/>
      <c r="E15" s="104"/>
      <c r="F15" s="161" t="s">
        <v>12</v>
      </c>
      <c r="G15" s="162"/>
      <c r="H15" s="162"/>
      <c r="I15" s="105">
        <f>SUM(I14:I14)</f>
        <v>429491</v>
      </c>
      <c r="J15" s="67"/>
      <c r="K15" s="161" t="s">
        <v>12</v>
      </c>
      <c r="L15" s="162"/>
      <c r="M15" s="162"/>
      <c r="N15" s="162"/>
      <c r="O15" s="162"/>
      <c r="P15" s="106">
        <f>SUM(P14:P14)</f>
        <v>429491</v>
      </c>
      <c r="Q15" s="77"/>
      <c r="R15" s="78"/>
      <c r="S15" s="78"/>
      <c r="T15" s="78"/>
      <c r="U15" s="78"/>
      <c r="V15" s="78"/>
      <c r="W15" s="79"/>
      <c r="Y15" s="1" t="str">
        <f t="shared" ref="Y15" si="6">LOWER(D12)</f>
        <v>despacho de productos</v>
      </c>
    </row>
    <row r="16" spans="2:25" ht="15" hidden="1">
      <c r="B16" s="73"/>
      <c r="C16" s="50"/>
      <c r="D16" s="104"/>
      <c r="E16" s="107"/>
      <c r="F16" s="93"/>
      <c r="G16" s="163" t="s">
        <v>34</v>
      </c>
      <c r="H16" s="163"/>
      <c r="I16" s="108"/>
      <c r="J16" s="80"/>
      <c r="K16" s="164" t="s">
        <v>35</v>
      </c>
      <c r="L16" s="163"/>
      <c r="M16" s="163"/>
      <c r="N16" s="163"/>
      <c r="O16" s="163"/>
      <c r="P16" s="109"/>
      <c r="Q16" s="77"/>
      <c r="R16" s="78"/>
      <c r="S16" s="78"/>
      <c r="T16" s="78"/>
      <c r="U16" s="78"/>
      <c r="V16" s="78"/>
      <c r="W16" s="79"/>
    </row>
    <row r="17" spans="2:23" ht="15">
      <c r="B17" s="73"/>
      <c r="C17" s="50"/>
      <c r="D17" s="50"/>
      <c r="E17" s="110"/>
      <c r="F17" s="91"/>
      <c r="G17" s="154" t="s">
        <v>36</v>
      </c>
      <c r="H17" s="154"/>
      <c r="I17" s="111">
        <f>+I15+I16</f>
        <v>429491</v>
      </c>
      <c r="J17" s="67"/>
      <c r="K17" s="155" t="s">
        <v>13</v>
      </c>
      <c r="L17" s="154"/>
      <c r="M17" s="154"/>
      <c r="N17" s="154"/>
      <c r="O17" s="154"/>
      <c r="P17" s="115">
        <f>SUM(P15:P16)</f>
        <v>429491</v>
      </c>
      <c r="Q17" s="82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104"/>
      <c r="E18" s="112"/>
      <c r="F18" s="91"/>
      <c r="G18" s="92"/>
      <c r="H18" s="92"/>
      <c r="I18" s="113"/>
      <c r="J18" s="67"/>
      <c r="K18" s="91"/>
      <c r="L18" s="92"/>
      <c r="M18" s="92"/>
      <c r="N18" s="92"/>
      <c r="O18" s="92"/>
      <c r="P18" s="81"/>
      <c r="Q18" s="82"/>
      <c r="R18" s="78"/>
      <c r="S18" s="78"/>
      <c r="T18" s="78"/>
      <c r="U18" s="78"/>
      <c r="V18" s="78"/>
      <c r="W18" s="79"/>
    </row>
    <row r="19" spans="2:23" ht="15">
      <c r="B19" s="73"/>
      <c r="C19" s="50"/>
      <c r="D19" s="104"/>
      <c r="E19" s="90"/>
      <c r="F19" s="152"/>
      <c r="G19" s="153"/>
      <c r="H19" s="153"/>
      <c r="I19" s="114"/>
      <c r="J19" s="67"/>
      <c r="K19" s="152"/>
      <c r="L19" s="153"/>
      <c r="M19" s="153"/>
      <c r="N19" s="153"/>
      <c r="O19" s="153"/>
      <c r="P19" s="83"/>
      <c r="Q19" s="83"/>
      <c r="R19" s="83"/>
      <c r="S19" s="83"/>
      <c r="T19" s="84"/>
      <c r="U19" s="84"/>
      <c r="V19" s="84"/>
      <c r="W19" s="85"/>
    </row>
    <row r="28" spans="2:23" ht="15" customHeight="1"/>
    <row r="35" ht="13.9" customHeight="1"/>
    <row r="40" ht="15"/>
  </sheetData>
  <mergeCells count="19">
    <mergeCell ref="R10:V10"/>
    <mergeCell ref="F19:H19"/>
    <mergeCell ref="K19:O19"/>
    <mergeCell ref="G17:H17"/>
    <mergeCell ref="K17:O17"/>
    <mergeCell ref="F3:I3"/>
    <mergeCell ref="K3:P3"/>
    <mergeCell ref="F15:H15"/>
    <mergeCell ref="K15:O15"/>
    <mergeCell ref="G16:H16"/>
    <mergeCell ref="K16:O16"/>
    <mergeCell ref="R6:V6"/>
    <mergeCell ref="K14:O14"/>
    <mergeCell ref="R7:W7"/>
    <mergeCell ref="F14:H14"/>
    <mergeCell ref="R8:W8"/>
    <mergeCell ref="R9:W9"/>
    <mergeCell ref="R11:W11"/>
    <mergeCell ref="R12:W12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2" t="s">
        <v>37</v>
      </c>
      <c r="E24" s="172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6" t="s">
        <v>30</v>
      </c>
      <c r="K27" s="167"/>
      <c r="L27" s="45">
        <f>'Daños Edificio'!P17</f>
        <v>429491</v>
      </c>
    </row>
    <row r="28" spans="1:15" ht="15">
      <c r="J28" s="168" t="s">
        <v>31</v>
      </c>
      <c r="K28" s="169"/>
      <c r="L28" s="46">
        <f>K24</f>
        <v>0</v>
      </c>
    </row>
    <row r="29" spans="1:15" ht="15.75">
      <c r="J29" s="170" t="s">
        <v>32</v>
      </c>
      <c r="K29" s="171"/>
      <c r="L29" s="47">
        <f>SUM(L27:L28)</f>
        <v>429491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2024-03-06T12:51:08Z</dcterms:modified>
</cp:coreProperties>
</file>