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52F9D965-2B3B-4D28-ADB4-8C82872B49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6" i="1"/>
  <c r="P16" i="1" s="1"/>
  <c r="N17" i="1"/>
  <c r="P17" i="1" s="1"/>
  <c r="N18" i="1"/>
  <c r="P18" i="1" s="1"/>
  <c r="N19" i="1"/>
  <c r="P19" i="1" s="1"/>
  <c r="N20" i="1"/>
  <c r="P20" i="1" s="1"/>
  <c r="I8" i="1"/>
  <c r="I9" i="1"/>
  <c r="I10" i="1"/>
  <c r="I12" i="1"/>
  <c r="I13" i="1"/>
  <c r="I14" i="1"/>
  <c r="I16" i="1"/>
  <c r="I17" i="1"/>
  <c r="I18" i="1"/>
  <c r="I19" i="1"/>
  <c r="I20" i="1"/>
  <c r="I7" i="3"/>
  <c r="K7" i="3" s="1"/>
  <c r="N7" i="1"/>
  <c r="P7" i="1" s="1"/>
  <c r="I7" i="1"/>
  <c r="I22" i="1" l="1"/>
  <c r="I23" i="1" s="1"/>
  <c r="I24" i="1" s="1"/>
  <c r="P22" i="1"/>
  <c r="P23" i="1" s="1"/>
  <c r="P24" i="1" s="1"/>
  <c r="I25" i="1" l="1"/>
  <c r="P25" i="1"/>
  <c r="L12" i="3" s="1"/>
  <c r="F9" i="3" l="1"/>
  <c r="K9" i="3"/>
  <c r="L13" i="3" l="1"/>
  <c r="L14" i="3" s="1"/>
</calcChain>
</file>

<file path=xl/sharedStrings.xml><?xml version="1.0" encoding="utf-8"?>
<sst xmlns="http://schemas.openxmlformats.org/spreadsheetml/2006/main" count="106" uniqueCount="73">
  <si>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</si>
  <si>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</si>
  <si>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</si>
  <si>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</si>
  <si>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</si>
  <si>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</si>
  <si>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</si>
  <si>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</si>
  <si>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</si>
  <si>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</si>
  <si>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</si>
  <si>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</si>
  <si>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</si>
  <si>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</si>
  <si>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</si>
  <si>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</si>
  <si>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</si>
  <si>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</si>
  <si>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</si>
  <si>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</si>
  <si>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</si>
  <si>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</si>
  <si>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</si>
  <si>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</si>
  <si>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</si>
  <si>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</si>
  <si>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</si>
  <si>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</si>
  <si>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</si>
  <si>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</si>
  <si>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</si>
  <si>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</si>
  <si>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</si>
  <si>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</si>
  <si>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</si>
  <si>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</si>
  <si>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</si>
  <si>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</si>
  <si>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</si>
  <si>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</si>
  <si>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https://www.lapolar.cl/colchon-belsogno-2-plazas/27207952.html</t>
  </si>
  <si>
    <t>un</t>
  </si>
  <si>
    <t>Colchon 2 plazas</t>
  </si>
  <si>
    <t>Sra. Gloria Ema Del Carmen Cardenas Gacitua</t>
  </si>
  <si>
    <t>Pje Arturo Gordon N°805 depto #3, Puente Alto</t>
  </si>
  <si>
    <t>Piso flotante</t>
  </si>
  <si>
    <t>m2</t>
  </si>
  <si>
    <t>guardapolvo</t>
  </si>
  <si>
    <t>ml</t>
  </si>
  <si>
    <t>Junquillo</t>
  </si>
  <si>
    <t>Palos 2x2</t>
  </si>
  <si>
    <t>Plancha volcanica 10mm</t>
  </si>
  <si>
    <t>Pasta muro 1gl</t>
  </si>
  <si>
    <t>Pintura</t>
  </si>
  <si>
    <t>Insumos pintura y pasta muro</t>
  </si>
  <si>
    <t>gl</t>
  </si>
  <si>
    <t>Mano de obra</t>
  </si>
  <si>
    <t>Guardapolvo y junquillo</t>
  </si>
  <si>
    <t>Tabiqueria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</si>
  <si>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</si>
  <si>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</si>
  <si>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</si>
  <si>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</si>
  <si>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</si>
  <si>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</si>
  <si>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</si>
  <si>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</si>
  <si>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</si>
  <si>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</si>
  <si>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</si>
  <si>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</si>
  <si>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2.5</t>
  </si>
  <si>
    <t>Empastado y lijado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</si>
</sst>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6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42" fontId="2" fillId="0" borderId="6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18" fillId="2" borderId="0" xfId="0" applyFont="1" applyFill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17</xdr:row>
      <xdr:rowOff>0</xdr:rowOff>
    </xdr:from>
    <xdr:to>
      <xdr:col>11</xdr:col>
      <xdr:colOff>499110</xdr:colOff>
      <xdr:row>33</xdr:row>
      <xdr:rowOff>106064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E637E-90A8-D034-F641-F9918F5D4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0" y="5676900"/>
          <a:ext cx="7978140" cy="2813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lapolar.cl/colchon-belsogno-2-plazas/2720795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tabSelected="1" zoomScale="85" zoomScaleNormal="85" workbookViewId="0">
      <selection activeCell="AA5" sqref="AA5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hidden="1" customWidth="1"/>
    <col min="7" max="7" width="8.5703125" style="1" hidden="1" customWidth="1"/>
    <col min="8" max="8" width="15" style="1" hidden="1" customWidth="1"/>
    <col min="9" max="9" width="17.28515625" style="1" hidden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0.855468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43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45" t="s">
        <v>0</v>
      </c>
      <c r="G3" s="146"/>
      <c r="H3" s="146"/>
      <c r="I3" s="147"/>
      <c r="J3" s="54"/>
      <c r="K3" s="148" t="s">
        <v>1</v>
      </c>
      <c r="L3" s="148"/>
      <c r="M3" s="149"/>
      <c r="N3" s="149"/>
      <c r="O3" s="149"/>
      <c r="P3" s="149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44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0" t="s">
        <v>9</v>
      </c>
      <c r="S6" s="140"/>
      <c r="T6" s="140"/>
      <c r="U6" s="140"/>
      <c r="V6" s="140"/>
      <c r="W6" s="64"/>
    </row>
    <row r="7" spans="2:25" ht="15">
      <c r="B7" s="100" t="s">
        <v>59</v>
      </c>
      <c r="C7" s="50"/>
      <c r="D7" s="138" t="s">
        <v>45</v>
      </c>
      <c r="E7" s="66"/>
      <c r="F7" s="68"/>
      <c r="G7" s="69"/>
      <c r="H7" s="70"/>
      <c r="I7" s="70">
        <f t="shared" ref="I7:I20" si="0">+F7*H7</f>
        <v>0</v>
      </c>
      <c r="J7" s="67"/>
      <c r="K7" s="68">
        <v>20</v>
      </c>
      <c r="L7" s="69" t="s">
        <v>46</v>
      </c>
      <c r="M7" s="70">
        <v>13590</v>
      </c>
      <c r="N7" s="70">
        <f t="shared" ref="N7:N20" si="1">+K7*M7</f>
        <v>271800</v>
      </c>
      <c r="O7" s="72">
        <v>0</v>
      </c>
      <c r="P7" s="70">
        <f t="shared" ref="P7:P20" si="2">+(-N7*O7)+N7</f>
        <v>271800</v>
      </c>
      <c r="Q7" s="71"/>
      <c r="R7" s="156"/>
      <c r="S7" s="157"/>
      <c r="T7" s="157"/>
      <c r="U7" s="157"/>
      <c r="V7" s="157"/>
      <c r="W7" s="158"/>
      <c r="X7" s="139"/>
    </row>
    <row r="8" spans="2:25" ht="15">
      <c r="B8" s="100" t="s">
        <v>60</v>
      </c>
      <c r="C8" s="50"/>
      <c r="D8" s="138" t="s">
        <v>47</v>
      </c>
      <c r="E8" s="66"/>
      <c r="F8" s="68"/>
      <c r="G8" s="69"/>
      <c r="H8" s="70"/>
      <c r="I8" s="70">
        <f t="shared" si="0"/>
        <v>0</v>
      </c>
      <c r="J8" s="67"/>
      <c r="K8" s="68">
        <v>8</v>
      </c>
      <c r="L8" s="69" t="s">
        <v>41</v>
      </c>
      <c r="M8" s="70">
        <v>6990</v>
      </c>
      <c r="N8" s="70">
        <f t="shared" si="1"/>
        <v>55920</v>
      </c>
      <c r="O8" s="72">
        <v>0</v>
      </c>
      <c r="P8" s="70">
        <f t="shared" si="2"/>
        <v>55920</v>
      </c>
      <c r="Q8" s="71"/>
      <c r="R8" s="156"/>
      <c r="S8" s="157"/>
      <c r="T8" s="157"/>
      <c r="U8" s="157"/>
      <c r="V8" s="157"/>
      <c r="W8" s="158"/>
    </row>
    <row r="9" spans="2:25" ht="15.75" customHeight="1">
      <c r="B9" s="100" t="s">
        <v>61</v>
      </c>
      <c r="C9" s="50"/>
      <c r="D9" s="131" t="s">
        <v>49</v>
      </c>
      <c r="E9" s="66"/>
      <c r="F9" s="68"/>
      <c r="G9" s="69"/>
      <c r="H9" s="70"/>
      <c r="I9" s="70">
        <f t="shared" si="0"/>
        <v>0</v>
      </c>
      <c r="J9" s="67"/>
      <c r="K9" s="68">
        <v>8</v>
      </c>
      <c r="L9" s="69" t="s">
        <v>41</v>
      </c>
      <c r="M9" s="70">
        <v>3290</v>
      </c>
      <c r="N9" s="70">
        <f t="shared" si="1"/>
        <v>26320</v>
      </c>
      <c r="O9" s="72">
        <v>0</v>
      </c>
      <c r="P9" s="70">
        <f t="shared" si="2"/>
        <v>26320</v>
      </c>
      <c r="Q9" s="71"/>
      <c r="R9" s="156"/>
      <c r="S9" s="157"/>
      <c r="T9" s="157"/>
      <c r="U9" s="157"/>
      <c r="V9" s="157"/>
      <c r="W9" s="158"/>
    </row>
    <row r="10" spans="2:25" ht="15">
      <c r="B10" s="100" t="s">
        <v>62</v>
      </c>
      <c r="C10" s="50"/>
      <c r="D10" s="131" t="s">
        <v>50</v>
      </c>
      <c r="E10" s="66"/>
      <c r="F10" s="68"/>
      <c r="G10" s="69"/>
      <c r="H10" s="70"/>
      <c r="I10" s="70">
        <f t="shared" si="0"/>
        <v>0</v>
      </c>
      <c r="J10" s="67"/>
      <c r="K10" s="68">
        <v>10</v>
      </c>
      <c r="L10" s="69" t="s">
        <v>41</v>
      </c>
      <c r="M10" s="70">
        <v>1590</v>
      </c>
      <c r="N10" s="70">
        <f t="shared" si="1"/>
        <v>15900</v>
      </c>
      <c r="O10" s="72">
        <v>0</v>
      </c>
      <c r="P10" s="70">
        <f t="shared" si="2"/>
        <v>15900</v>
      </c>
      <c r="Q10" s="71"/>
      <c r="R10" s="156"/>
      <c r="S10" s="157"/>
      <c r="T10" s="157"/>
      <c r="U10" s="157"/>
      <c r="V10" s="157"/>
      <c r="W10" s="158"/>
    </row>
    <row r="11" spans="2:25" ht="15">
      <c r="B11" s="100" t="s">
        <v>63</v>
      </c>
      <c r="C11" s="50"/>
      <c r="D11" s="131" t="s">
        <v>51</v>
      </c>
      <c r="E11" s="66"/>
      <c r="F11" s="68"/>
      <c r="G11" s="69"/>
      <c r="H11" s="70"/>
      <c r="I11" s="70">
        <f t="shared" si="0"/>
        <v>0</v>
      </c>
      <c r="J11" s="67"/>
      <c r="K11" s="68">
        <v>4</v>
      </c>
      <c r="L11" s="69" t="s">
        <v>41</v>
      </c>
      <c r="M11" s="70">
        <v>5790</v>
      </c>
      <c r="N11" s="70">
        <f t="shared" si="1"/>
        <v>23160</v>
      </c>
      <c r="O11" s="72">
        <v>0</v>
      </c>
      <c r="P11" s="70">
        <f t="shared" si="2"/>
        <v>23160</v>
      </c>
      <c r="Q11" s="71"/>
      <c r="R11" s="156"/>
      <c r="S11" s="157"/>
      <c r="T11" s="157"/>
      <c r="U11" s="157"/>
      <c r="V11" s="157"/>
      <c r="W11" s="158"/>
    </row>
    <row r="12" spans="2:25" ht="13.9" customHeight="1">
      <c r="B12" s="100" t="s">
        <v>64</v>
      </c>
      <c r="C12" s="50"/>
      <c r="D12" s="131" t="s">
        <v>52</v>
      </c>
      <c r="E12" s="66"/>
      <c r="F12" s="68"/>
      <c r="G12" s="69"/>
      <c r="H12" s="70"/>
      <c r="I12" s="70">
        <f t="shared" si="0"/>
        <v>0</v>
      </c>
      <c r="J12" s="67"/>
      <c r="K12" s="68">
        <v>2</v>
      </c>
      <c r="L12" s="69" t="s">
        <v>41</v>
      </c>
      <c r="M12" s="70">
        <v>4890</v>
      </c>
      <c r="N12" s="70">
        <f t="shared" si="1"/>
        <v>9780</v>
      </c>
      <c r="O12" s="72">
        <v>0</v>
      </c>
      <c r="P12" s="70">
        <f t="shared" si="2"/>
        <v>9780</v>
      </c>
      <c r="Q12" s="71"/>
      <c r="R12" s="156"/>
      <c r="S12" s="157"/>
      <c r="T12" s="157"/>
      <c r="U12" s="157"/>
      <c r="V12" s="157"/>
      <c r="W12" s="158"/>
    </row>
    <row r="13" spans="2:25" ht="15">
      <c r="B13" s="100" t="s">
        <v>65</v>
      </c>
      <c r="C13" s="50"/>
      <c r="D13" s="131" t="s">
        <v>53</v>
      </c>
      <c r="E13" s="66"/>
      <c r="F13" s="68"/>
      <c r="G13" s="69"/>
      <c r="H13" s="70"/>
      <c r="I13" s="70">
        <f t="shared" si="0"/>
        <v>0</v>
      </c>
      <c r="J13" s="67"/>
      <c r="K13" s="68">
        <v>1</v>
      </c>
      <c r="L13" s="69" t="s">
        <v>41</v>
      </c>
      <c r="M13" s="70">
        <v>32490</v>
      </c>
      <c r="N13" s="70">
        <f t="shared" si="1"/>
        <v>32490</v>
      </c>
      <c r="O13" s="72">
        <v>0</v>
      </c>
      <c r="P13" s="70">
        <f t="shared" si="2"/>
        <v>32490</v>
      </c>
      <c r="Q13" s="71"/>
      <c r="R13" s="156"/>
      <c r="S13" s="157"/>
      <c r="T13" s="157"/>
      <c r="U13" s="157"/>
      <c r="V13" s="157"/>
      <c r="W13" s="158"/>
    </row>
    <row r="14" spans="2:25" ht="15">
      <c r="B14" s="100" t="s">
        <v>66</v>
      </c>
      <c r="C14" s="50"/>
      <c r="D14" s="131" t="s">
        <v>54</v>
      </c>
      <c r="E14" s="66"/>
      <c r="F14" s="68"/>
      <c r="G14" s="69"/>
      <c r="H14" s="70"/>
      <c r="I14" s="70">
        <f t="shared" si="0"/>
        <v>0</v>
      </c>
      <c r="J14" s="67"/>
      <c r="K14" s="68">
        <v>1</v>
      </c>
      <c r="L14" s="69" t="s">
        <v>55</v>
      </c>
      <c r="M14" s="70">
        <v>20000</v>
      </c>
      <c r="N14" s="70">
        <f t="shared" si="1"/>
        <v>20000</v>
      </c>
      <c r="O14" s="72">
        <v>0</v>
      </c>
      <c r="P14" s="70">
        <f t="shared" si="2"/>
        <v>20000</v>
      </c>
      <c r="Q14" s="71"/>
      <c r="R14" s="156"/>
      <c r="S14" s="157"/>
      <c r="T14" s="157"/>
      <c r="U14" s="157"/>
      <c r="V14" s="157"/>
      <c r="W14" s="158"/>
    </row>
    <row r="15" spans="2:25" ht="15">
      <c r="B15" s="57">
        <v>2</v>
      </c>
      <c r="C15" s="58"/>
      <c r="D15" s="99" t="s">
        <v>56</v>
      </c>
      <c r="E15" s="59"/>
      <c r="F15" s="60" t="s">
        <v>3</v>
      </c>
      <c r="G15" s="57" t="s">
        <v>4</v>
      </c>
      <c r="H15" s="61" t="s">
        <v>5</v>
      </c>
      <c r="I15" s="62" t="s">
        <v>6</v>
      </c>
      <c r="J15" s="56"/>
      <c r="K15" s="60" t="s">
        <v>3</v>
      </c>
      <c r="L15" s="57" t="s">
        <v>4</v>
      </c>
      <c r="M15" s="61" t="s">
        <v>5</v>
      </c>
      <c r="N15" s="62" t="s">
        <v>6</v>
      </c>
      <c r="O15" s="60" t="s">
        <v>7</v>
      </c>
      <c r="P15" s="65" t="s">
        <v>8</v>
      </c>
      <c r="Q15" s="63"/>
      <c r="R15" s="140" t="s">
        <v>9</v>
      </c>
      <c r="S15" s="140"/>
      <c r="T15" s="140"/>
      <c r="U15" s="140"/>
      <c r="V15" s="140"/>
      <c r="W15" s="64"/>
      <c r="Y15" s="1" t="str">
        <f t="shared" ref="Y15" si="3">LOWER(D15)</f>
        <v>mano de obra</v>
      </c>
    </row>
    <row r="16" spans="2:25" ht="15">
      <c r="B16" s="100" t="s">
        <v>67</v>
      </c>
      <c r="C16" s="50"/>
      <c r="D16" s="131" t="s">
        <v>53</v>
      </c>
      <c r="E16" s="66"/>
      <c r="F16" s="68"/>
      <c r="G16" s="69"/>
      <c r="H16" s="70"/>
      <c r="I16" s="70">
        <f t="shared" si="0"/>
        <v>0</v>
      </c>
      <c r="J16" s="67"/>
      <c r="K16" s="68">
        <v>12</v>
      </c>
      <c r="L16" s="69" t="s">
        <v>46</v>
      </c>
      <c r="M16" s="70">
        <v>8500</v>
      </c>
      <c r="N16" s="70">
        <f t="shared" si="1"/>
        <v>102000</v>
      </c>
      <c r="O16" s="72">
        <v>0</v>
      </c>
      <c r="P16" s="70">
        <f t="shared" si="2"/>
        <v>102000</v>
      </c>
      <c r="Q16" s="71"/>
      <c r="R16" s="119"/>
      <c r="S16" s="120"/>
      <c r="T16" s="120"/>
      <c r="U16" s="120"/>
      <c r="V16" s="120"/>
      <c r="W16" s="121"/>
    </row>
    <row r="17" spans="2:23" ht="15">
      <c r="B17" s="100" t="s">
        <v>68</v>
      </c>
      <c r="C17" s="50"/>
      <c r="D17" s="131" t="s">
        <v>45</v>
      </c>
      <c r="E17" s="66"/>
      <c r="F17" s="68"/>
      <c r="G17" s="69"/>
      <c r="H17" s="70"/>
      <c r="I17" s="70">
        <f t="shared" si="0"/>
        <v>0</v>
      </c>
      <c r="J17" s="67"/>
      <c r="K17" s="68">
        <v>20</v>
      </c>
      <c r="L17" s="69" t="s">
        <v>46</v>
      </c>
      <c r="M17" s="70">
        <v>10000</v>
      </c>
      <c r="N17" s="70">
        <f t="shared" si="1"/>
        <v>200000</v>
      </c>
      <c r="O17" s="72">
        <v>0</v>
      </c>
      <c r="P17" s="70">
        <f t="shared" si="2"/>
        <v>200000</v>
      </c>
      <c r="Q17" s="71"/>
      <c r="R17" s="119"/>
      <c r="S17" s="120"/>
      <c r="T17" s="120"/>
      <c r="U17" s="120"/>
      <c r="V17" s="120"/>
      <c r="W17" s="121"/>
    </row>
    <row r="18" spans="2:23" ht="15">
      <c r="B18" s="100" t="s">
        <v>69</v>
      </c>
      <c r="C18" s="50"/>
      <c r="D18" s="131" t="s">
        <v>57</v>
      </c>
      <c r="E18" s="66"/>
      <c r="F18" s="68"/>
      <c r="G18" s="69"/>
      <c r="H18" s="70"/>
      <c r="I18" s="70">
        <f t="shared" si="0"/>
        <v>0</v>
      </c>
      <c r="J18" s="67"/>
      <c r="K18" s="68">
        <v>10</v>
      </c>
      <c r="L18" s="69" t="s">
        <v>48</v>
      </c>
      <c r="M18" s="70">
        <v>4000</v>
      </c>
      <c r="N18" s="70">
        <f t="shared" si="1"/>
        <v>40000</v>
      </c>
      <c r="O18" s="72">
        <v>0</v>
      </c>
      <c r="P18" s="70">
        <f t="shared" si="2"/>
        <v>40000</v>
      </c>
      <c r="Q18" s="71"/>
      <c r="R18" s="119"/>
      <c r="S18" s="120"/>
      <c r="T18" s="120"/>
      <c r="U18" s="120"/>
      <c r="V18" s="120"/>
      <c r="W18" s="121"/>
    </row>
    <row r="19" spans="2:23" ht="15">
      <c r="B19" s="100" t="s">
        <v>70</v>
      </c>
      <c r="C19" s="50"/>
      <c r="D19" s="131" t="s">
        <v>72</v>
      </c>
      <c r="E19" s="66"/>
      <c r="F19" s="68"/>
      <c r="G19" s="69"/>
      <c r="H19" s="70"/>
      <c r="I19" s="70">
        <f t="shared" si="0"/>
        <v>0</v>
      </c>
      <c r="J19" s="67"/>
      <c r="K19" s="68">
        <v>12</v>
      </c>
      <c r="L19" s="69" t="s">
        <v>46</v>
      </c>
      <c r="M19" s="70">
        <v>7000</v>
      </c>
      <c r="N19" s="70">
        <f t="shared" si="1"/>
        <v>84000</v>
      </c>
      <c r="O19" s="72">
        <v>0</v>
      </c>
      <c r="P19" s="70">
        <f t="shared" si="2"/>
        <v>84000</v>
      </c>
      <c r="Q19" s="71"/>
      <c r="R19" s="119"/>
      <c r="S19" s="120"/>
      <c r="T19" s="120"/>
      <c r="U19" s="120"/>
      <c r="V19" s="120"/>
      <c r="W19" s="121"/>
    </row>
    <row r="20" spans="2:23" ht="15">
      <c r="B20" s="100" t="s">
        <v>71</v>
      </c>
      <c r="C20" s="50"/>
      <c r="D20" s="131" t="s">
        <v>58</v>
      </c>
      <c r="E20" s="66"/>
      <c r="F20" s="68"/>
      <c r="G20" s="69"/>
      <c r="H20" s="70"/>
      <c r="I20" s="70">
        <f t="shared" si="0"/>
        <v>0</v>
      </c>
      <c r="J20" s="67"/>
      <c r="K20" s="68">
        <v>12</v>
      </c>
      <c r="L20" s="69" t="s">
        <v>46</v>
      </c>
      <c r="M20" s="70">
        <v>5000</v>
      </c>
      <c r="N20" s="70">
        <f t="shared" si="1"/>
        <v>60000</v>
      </c>
      <c r="O20" s="72">
        <v>0</v>
      </c>
      <c r="P20" s="70">
        <f t="shared" si="2"/>
        <v>60000</v>
      </c>
      <c r="Q20" s="71"/>
      <c r="R20" s="119"/>
      <c r="S20" s="120"/>
      <c r="T20" s="120"/>
      <c r="U20" s="120"/>
      <c r="V20" s="120"/>
      <c r="W20" s="121"/>
    </row>
    <row r="21" spans="2:23" ht="14.25"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</row>
    <row r="22" spans="2:23" ht="15">
      <c r="B22" s="73"/>
      <c r="C22" s="50"/>
      <c r="D22" s="101"/>
      <c r="E22" s="89"/>
      <c r="F22" s="154" t="s">
        <v>38</v>
      </c>
      <c r="G22" s="155"/>
      <c r="H22" s="155"/>
      <c r="I22" s="102">
        <f>SUM(I7:I20)</f>
        <v>0</v>
      </c>
      <c r="J22" s="67"/>
      <c r="K22" s="154" t="s">
        <v>11</v>
      </c>
      <c r="L22" s="155"/>
      <c r="M22" s="155"/>
      <c r="N22" s="155"/>
      <c r="O22" s="155"/>
      <c r="P22" s="103">
        <f>SUM(P6:P20)</f>
        <v>941370</v>
      </c>
      <c r="Q22" s="74"/>
      <c r="R22" s="75"/>
      <c r="S22" s="75"/>
      <c r="T22" s="75"/>
      <c r="U22" s="75"/>
      <c r="V22" s="75"/>
      <c r="W22" s="76"/>
    </row>
    <row r="23" spans="2:23" ht="15">
      <c r="B23" s="73"/>
      <c r="C23" s="50"/>
      <c r="D23" s="104"/>
      <c r="E23" s="104"/>
      <c r="F23" s="150" t="s">
        <v>12</v>
      </c>
      <c r="G23" s="151"/>
      <c r="H23" s="151"/>
      <c r="I23" s="105">
        <f>SUM(I22:I22)</f>
        <v>0</v>
      </c>
      <c r="J23" s="67"/>
      <c r="K23" s="150" t="s">
        <v>12</v>
      </c>
      <c r="L23" s="151"/>
      <c r="M23" s="151"/>
      <c r="N23" s="151"/>
      <c r="O23" s="151"/>
      <c r="P23" s="106">
        <f>SUM(P22:P22)</f>
        <v>941370</v>
      </c>
      <c r="Q23" s="77"/>
      <c r="R23" s="78"/>
      <c r="S23" s="78"/>
      <c r="T23" s="78"/>
      <c r="U23" s="78"/>
      <c r="V23" s="78"/>
      <c r="W23" s="79"/>
    </row>
    <row r="24" spans="2:23" ht="15">
      <c r="B24" s="73"/>
      <c r="C24" s="50"/>
      <c r="D24" s="104"/>
      <c r="E24" s="107"/>
      <c r="F24" s="93"/>
      <c r="G24" s="152" t="s">
        <v>34</v>
      </c>
      <c r="H24" s="152"/>
      <c r="I24" s="108">
        <f>I23*19%</f>
        <v>0</v>
      </c>
      <c r="J24" s="80"/>
      <c r="K24" s="153" t="s">
        <v>35</v>
      </c>
      <c r="L24" s="152"/>
      <c r="M24" s="152"/>
      <c r="N24" s="152"/>
      <c r="O24" s="152"/>
      <c r="P24" s="109">
        <f>P23*19%</f>
        <v>178860.3</v>
      </c>
      <c r="Q24" s="77"/>
      <c r="R24" s="78"/>
      <c r="S24" s="78"/>
      <c r="T24" s="78"/>
      <c r="U24" s="78"/>
      <c r="V24" s="78"/>
      <c r="W24" s="79"/>
    </row>
    <row r="25" spans="2:23" ht="15">
      <c r="B25" s="73"/>
      <c r="C25" s="50"/>
      <c r="D25" s="50"/>
      <c r="E25" s="110"/>
      <c r="F25" s="91"/>
      <c r="G25" s="143" t="s">
        <v>36</v>
      </c>
      <c r="H25" s="143"/>
      <c r="I25" s="111">
        <f>+I23+I24</f>
        <v>0</v>
      </c>
      <c r="J25" s="67"/>
      <c r="K25" s="144" t="s">
        <v>13</v>
      </c>
      <c r="L25" s="143"/>
      <c r="M25" s="143"/>
      <c r="N25" s="143"/>
      <c r="O25" s="143"/>
      <c r="P25" s="115">
        <f>SUM(P23:P24)</f>
        <v>1120230.3</v>
      </c>
      <c r="Q25" s="82"/>
      <c r="R25" s="78"/>
      <c r="S25" s="78"/>
      <c r="T25" s="78"/>
      <c r="U25" s="78"/>
      <c r="V25" s="78"/>
      <c r="W25" s="79"/>
    </row>
    <row r="26" spans="2:23" ht="15">
      <c r="B26" s="73"/>
      <c r="C26" s="50"/>
      <c r="D26" s="104"/>
      <c r="E26" s="112"/>
      <c r="F26" s="91"/>
      <c r="G26" s="92"/>
      <c r="H26" s="92"/>
      <c r="I26" s="113"/>
      <c r="J26" s="67"/>
      <c r="K26" s="91"/>
      <c r="L26" s="92"/>
      <c r="M26" s="92"/>
      <c r="N26" s="92"/>
      <c r="O26" s="92"/>
      <c r="P26" s="81"/>
      <c r="Q26" s="82"/>
      <c r="R26" s="78"/>
      <c r="S26" s="78"/>
      <c r="T26" s="78"/>
      <c r="U26" s="78"/>
      <c r="V26" s="78"/>
      <c r="W26" s="79"/>
    </row>
    <row r="27" spans="2:23" ht="15">
      <c r="B27" s="73"/>
      <c r="C27" s="50"/>
      <c r="D27" s="104"/>
      <c r="E27" s="90"/>
      <c r="F27" s="141"/>
      <c r="G27" s="142"/>
      <c r="H27" s="142"/>
      <c r="I27" s="114"/>
      <c r="J27" s="67"/>
      <c r="K27" s="141"/>
      <c r="L27" s="142"/>
      <c r="M27" s="142"/>
      <c r="N27" s="142"/>
      <c r="O27" s="142"/>
      <c r="P27" s="83"/>
      <c r="Q27" s="83"/>
      <c r="R27" s="83"/>
      <c r="S27" s="83"/>
      <c r="T27" s="84"/>
      <c r="U27" s="84"/>
      <c r="V27" s="84"/>
      <c r="W27" s="85"/>
    </row>
    <row r="28" spans="2:23" ht="15" customHeight="1"/>
    <row r="35" ht="13.9" customHeight="1"/>
  </sheetData>
  <mergeCells count="22">
    <mergeCell ref="R6:V6"/>
    <mergeCell ref="K22:O22"/>
    <mergeCell ref="R7:W7"/>
    <mergeCell ref="F22:H22"/>
    <mergeCell ref="R8:W8"/>
    <mergeCell ref="R9:W9"/>
    <mergeCell ref="R10:W10"/>
    <mergeCell ref="R11:W11"/>
    <mergeCell ref="R12:W12"/>
    <mergeCell ref="R13:W13"/>
    <mergeCell ref="R14:W14"/>
    <mergeCell ref="F3:I3"/>
    <mergeCell ref="K3:P3"/>
    <mergeCell ref="F23:H23"/>
    <mergeCell ref="K23:O23"/>
    <mergeCell ref="G24:H24"/>
    <mergeCell ref="K24:O24"/>
    <mergeCell ref="R15:V15"/>
    <mergeCell ref="F27:H27"/>
    <mergeCell ref="K27:O27"/>
    <mergeCell ref="G25:H25"/>
    <mergeCell ref="K25:O2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O12" sqref="O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22" hidden="1" customWidth="1"/>
    <col min="6" max="6" width="12.7109375" style="122" hidden="1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4.57031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59" t="s">
        <v>14</v>
      </c>
      <c r="E4" s="159"/>
      <c r="F4" s="159"/>
      <c r="G4" s="159" t="s">
        <v>15</v>
      </c>
      <c r="H4" s="159"/>
      <c r="I4" s="159"/>
      <c r="J4" s="159"/>
      <c r="K4" s="159"/>
      <c r="L4" s="159"/>
    </row>
    <row r="5" spans="1:15">
      <c r="B5" s="5"/>
      <c r="C5" s="117" t="s">
        <v>43</v>
      </c>
      <c r="D5" s="10" t="s">
        <v>16</v>
      </c>
      <c r="E5" s="123" t="s">
        <v>18</v>
      </c>
      <c r="F5" s="134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44</v>
      </c>
      <c r="D6" s="12"/>
      <c r="E6" s="124" t="s">
        <v>17</v>
      </c>
      <c r="F6" s="135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42</v>
      </c>
      <c r="D7" s="29"/>
      <c r="E7" s="32"/>
      <c r="F7" s="128">
        <f t="shared" ref="F7" si="0">E7*D7</f>
        <v>0</v>
      </c>
      <c r="G7" s="29">
        <v>1</v>
      </c>
      <c r="H7" s="31">
        <v>79990</v>
      </c>
      <c r="I7" s="32">
        <f>H7*G7</f>
        <v>79990</v>
      </c>
      <c r="J7" s="33">
        <v>0</v>
      </c>
      <c r="K7" s="49">
        <f>ROUND(I7-(I7*J7),2)</f>
        <v>79990</v>
      </c>
      <c r="L7" s="39"/>
      <c r="O7" s="139" t="s">
        <v>40</v>
      </c>
    </row>
    <row r="8" spans="1:15" ht="15">
      <c r="A8" s="4"/>
      <c r="B8" s="17"/>
      <c r="C8" s="20"/>
      <c r="D8" s="21"/>
      <c r="E8" s="125"/>
      <c r="F8" s="136"/>
      <c r="G8" s="22"/>
      <c r="H8" s="125"/>
      <c r="I8" s="20"/>
      <c r="J8" s="20"/>
      <c r="K8" s="21"/>
      <c r="L8" s="40"/>
      <c r="O8" s="38"/>
    </row>
    <row r="9" spans="1:15" s="129" customFormat="1" ht="15">
      <c r="A9" s="127"/>
      <c r="B9" s="18"/>
      <c r="C9" s="23"/>
      <c r="D9" s="166" t="s">
        <v>37</v>
      </c>
      <c r="E9" s="166"/>
      <c r="F9" s="116">
        <f>SUM(F7:F7)</f>
        <v>0</v>
      </c>
      <c r="G9" s="34" t="s">
        <v>24</v>
      </c>
      <c r="H9" s="132"/>
      <c r="I9" s="35"/>
      <c r="J9" s="36"/>
      <c r="K9" s="37">
        <f>SUM(K7:K8)</f>
        <v>79990</v>
      </c>
      <c r="L9" s="41"/>
      <c r="O9" s="130"/>
    </row>
    <row r="10" spans="1:15" s="129" customFormat="1" ht="15">
      <c r="A10" s="127"/>
      <c r="B10" s="19"/>
      <c r="C10" s="24"/>
      <c r="D10" s="25"/>
      <c r="E10" s="126"/>
      <c r="F10" s="137"/>
      <c r="G10" s="6"/>
      <c r="H10" s="126"/>
      <c r="I10" s="26"/>
      <c r="J10" s="27"/>
      <c r="K10" s="28"/>
      <c r="L10" s="42"/>
      <c r="O10" s="130"/>
    </row>
    <row r="11" spans="1:15" s="129" customFormat="1" ht="15">
      <c r="A11" s="127"/>
      <c r="B11" s="2"/>
      <c r="C11" s="2"/>
      <c r="D11" s="2"/>
      <c r="E11" s="122"/>
      <c r="F11" s="122"/>
      <c r="G11" s="3"/>
      <c r="H11" s="133"/>
      <c r="I11" s="3"/>
      <c r="J11" s="7"/>
      <c r="K11" s="8"/>
      <c r="L11" s="43"/>
      <c r="O11" s="130"/>
    </row>
    <row r="12" spans="1:15" s="129" customFormat="1" ht="15">
      <c r="A12" s="127"/>
      <c r="B12" s="2"/>
      <c r="C12" s="2"/>
      <c r="D12" s="2"/>
      <c r="E12" s="122"/>
      <c r="F12" s="122"/>
      <c r="G12" s="2"/>
      <c r="H12" s="122"/>
      <c r="I12" s="2"/>
      <c r="J12" s="160" t="s">
        <v>30</v>
      </c>
      <c r="K12" s="161"/>
      <c r="L12" s="45">
        <f>'Daños Edificio'!P25</f>
        <v>1120230.3</v>
      </c>
    </row>
    <row r="13" spans="1:15" s="129" customFormat="1" ht="15.75">
      <c r="A13" s="127"/>
      <c r="B13" s="2"/>
      <c r="C13" s="2"/>
      <c r="D13" s="2"/>
      <c r="E13" s="122"/>
      <c r="F13" s="122"/>
      <c r="G13" s="2"/>
      <c r="H13" s="122"/>
      <c r="I13" s="2"/>
      <c r="J13" s="162" t="s">
        <v>31</v>
      </c>
      <c r="K13" s="163"/>
      <c r="L13" s="46">
        <f>K9</f>
        <v>79990</v>
      </c>
      <c r="O13" s="130"/>
    </row>
    <row r="14" spans="1:15" s="129" customFormat="1" ht="15.75">
      <c r="A14" s="127"/>
      <c r="B14" s="2"/>
      <c r="C14" s="2"/>
      <c r="D14" s="2"/>
      <c r="E14" s="122"/>
      <c r="F14" s="122"/>
      <c r="G14" s="2"/>
      <c r="H14" s="122"/>
      <c r="I14" s="2"/>
      <c r="J14" s="164" t="s">
        <v>32</v>
      </c>
      <c r="K14" s="165"/>
      <c r="L14" s="47">
        <f>SUM(L12:L13)</f>
        <v>1200220.3</v>
      </c>
      <c r="O14" s="130"/>
    </row>
    <row r="15" spans="1:15" ht="15">
      <c r="A15" s="4"/>
      <c r="O15" s="38"/>
    </row>
    <row r="16" spans="1:15" ht="15">
      <c r="A16" s="4"/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2:K12"/>
    <mergeCell ref="J13:K13"/>
    <mergeCell ref="J14:K14"/>
    <mergeCell ref="D9:E9"/>
  </mergeCells>
  <hyperlinks>
    <hyperlink ref="O7" r:id="rId1" xr:uid="{C1CD8B1E-42E7-49B9-B7EC-3011FDDD8CDA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2024-02-19T18:32:14Z</dcterms:modified>
</cp:coreProperties>
</file>