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740 AMN/"/>
    </mc:Choice>
  </mc:AlternateContent>
  <xr:revisionPtr revIDLastSave="1" documentId="8_{64B07F02-08E6-445D-9D17-60CF393BCE05}" xr6:coauthVersionLast="47" xr6:coauthVersionMax="47" xr10:uidLastSave="{FD155E30-46F4-4241-B968-4241A9022926}"/>
  <bookViews>
    <workbookView xWindow="384" yWindow="384" windowWidth="17280" windowHeight="888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3" l="1"/>
  <c r="I11" i="1"/>
  <c r="N11" i="1"/>
  <c r="P11" i="1" s="1"/>
  <c r="Y15" i="1" l="1"/>
  <c r="F7" i="3" l="1"/>
  <c r="F8" i="3"/>
  <c r="F9" i="3"/>
  <c r="F10" i="3"/>
  <c r="F11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I11" i="3"/>
  <c r="K11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F12" i="3"/>
  <c r="I12" i="3"/>
  <c r="K12" i="3" s="1"/>
  <c r="I35" i="1" l="1"/>
  <c r="I36" i="1" s="1"/>
  <c r="I37" i="1" s="1"/>
  <c r="P35" i="1"/>
  <c r="P36" i="1" s="1"/>
  <c r="P37" i="1" s="1"/>
  <c r="I38" i="1" l="1"/>
  <c r="P38" i="1"/>
  <c r="L17" i="3" s="1"/>
  <c r="F14" i="3" l="1"/>
  <c r="F18" i="3" s="1"/>
  <c r="F19" i="3" s="1"/>
  <c r="K14" i="3"/>
  <c r="L18" i="3" l="1"/>
  <c r="L19" i="3" s="1"/>
</calcChain>
</file>

<file path=xl/sharedStrings.xml><?xml version="1.0" encoding="utf-8"?>
<sst xmlns="http://schemas.openxmlformats.org/spreadsheetml/2006/main" count="70" uniqueCount="56">
  <si>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</si>
  <si>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</si>
  <si>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</si>
  <si>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</si>
  <si>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</si>
  <si>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</si>
  <si>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</si>
  <si>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</si>
  <si>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</si>
  <si>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</si>
  <si>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</si>
  <si>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</si>
  <si>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</si>
  <si>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</si>
  <si>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</si>
  <si>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</si>
  <si>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</si>
  <si>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</si>
  <si>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</si>
  <si>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</si>
  <si>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</si>
  <si>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</si>
  <si>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</si>
  <si>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</si>
  <si>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</si>
  <si>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</si>
  <si>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</si>
  <si>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</si>
  <si>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</si>
  <si>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</si>
  <si>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</si>
  <si>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</si>
  <si>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</si>
  <si>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</si>
  <si>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</si>
  <si>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</si>
  <si>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</si>
  <si>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</si>
  <si>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</si>
  <si>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</si>
  <si>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 xml:space="preserve">Colchon 1,5 plaza </t>
  </si>
  <si>
    <t>Cama cuja nido 1.5 plaza</t>
  </si>
  <si>
    <t xml:space="preserve">Panificadora </t>
  </si>
  <si>
    <t xml:space="preserve">Taladro percutor inalambrico con 2 baterias </t>
  </si>
  <si>
    <t xml:space="preserve">Purificador de aire </t>
  </si>
  <si>
    <t>Bolso de viaje avion con estructura</t>
  </si>
  <si>
    <t>https://www.rosen.cl/colchon-wave-1-5-plazas-105-x-190-cm.html</t>
  </si>
  <si>
    <t>https://www.paris.cl/cama-cuja-15-plazas--nido-1-plaza--colchones-ergo-t-339834999.html</t>
  </si>
  <si>
    <t>https://www.falabella.com/falabella-cl/product/880805964/Maquina-de-Pan-Recco-RMP-1129S/880805964?kid=shopp365fc&amp;gad_source=4&amp;gclid=CjwKCAiArLyuBhA7EiwA-qo80GTxhug8bBJyP-CFNMCzzpeEWsJYdfReJvKRLRrmt8yqdrXNZqVUthoC3n8QAvD_BwE</t>
  </si>
  <si>
    <t>https://simple.ripley.cl/purificador-de-aire-samsung-ax40k3020uwzs-2000360413128p?s=mdco</t>
  </si>
  <si>
    <t>Sr. Mario Andres Hernandez Montes</t>
  </si>
  <si>
    <t>Validado por ITO</t>
  </si>
  <si>
    <t>https://sodimac.falabella.com/sodimac-cl/product/110024225/Taladro-inalambrico-percutor-13-mm-20V-+-2-baterias/110024226?exp=sodimac&amp;kid=shopp186so&amp;pid=Google_w2a&amp;gad_source=1&amp;gclid=CjwKCAiArLyuBhA7EiwA-qo80OyMR4LCbijNY4ne4EJbAcTbSAom0s_1vMsSI2ZCitw0H4gpMYUaCxoCrtkQAvD_BwE</t>
  </si>
  <si>
    <t>Ajuste acorde al valor actual de mercado</t>
  </si>
  <si>
    <t>Las Verbenas N°8627, Bodega  Las Condes</t>
  </si>
  <si>
    <t>Se considera solo reparación de patas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</si>
</sst>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42" fontId="3" fillId="2" borderId="15" xfId="2" applyFont="1" applyFill="1" applyBorder="1" applyAlignment="1">
      <alignment horizontal="right"/>
    </xf>
    <xf numFmtId="42" fontId="3" fillId="0" borderId="15" xfId="2" applyFont="1" applyFill="1" applyBorder="1" applyAlignment="1">
      <alignment horizontal="center"/>
    </xf>
    <xf numFmtId="42" fontId="3" fillId="2" borderId="15" xfId="2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74</xdr:row>
      <xdr:rowOff>173934</xdr:rowOff>
    </xdr:from>
    <xdr:to>
      <xdr:col>11</xdr:col>
      <xdr:colOff>1711713</xdr:colOff>
      <xdr:row>109</xdr:row>
      <xdr:rowOff>133211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A687D4-1BE2-46A6-7C61-CE57AFD8F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8478" y="13219043"/>
          <a:ext cx="10844200" cy="605080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8</xdr:col>
      <xdr:colOff>382739</xdr:colOff>
      <xdr:row>75</xdr:row>
      <xdr:rowOff>18549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68653EB-0B08-44D1-82F7-5F5D767C1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478" y="9740348"/>
          <a:ext cx="7075750" cy="350105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11</xdr:col>
      <xdr:colOff>661532</xdr:colOff>
      <xdr:row>54</xdr:row>
      <xdr:rowOff>93457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5949C769-D7CB-4369-84CF-C74683907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8478" y="6957391"/>
          <a:ext cx="9784494" cy="27062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7</xdr:col>
      <xdr:colOff>469872</xdr:colOff>
      <xdr:row>38</xdr:row>
      <xdr:rowOff>15703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DF081FB-47AD-498A-BB2B-54D4C451CC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8478" y="3636065"/>
          <a:ext cx="6300829" cy="31669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8</xdr:col>
      <xdr:colOff>728538</xdr:colOff>
      <xdr:row>135</xdr:row>
      <xdr:rowOff>20212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6B36ED9-5B54-4713-9020-D999479DB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8478" y="19306761"/>
          <a:ext cx="7425359" cy="43552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labella.com/falabella-cl/product/880805964/Maquina-de-Pan-Recco-RMP-1129S/880805964?kid=shopp365fc&amp;gad_source=4&amp;gclid=CjwKCAiArLyuBhA7EiwA-qo80GTxhug8bBJyP-CFNMCzzpeEWsJYdfReJvKRLRrmt8yqdrXNZqVUthoC3n8QAvD_BwE" TargetMode="External"/><Relationship Id="rId2" Type="http://schemas.openxmlformats.org/officeDocument/2006/relationships/hyperlink" Target="https://www.paris.cl/cama-cuja-15-plazas--nido-1-plaza--colchones-ergo-t-339834999.html" TargetMode="External"/><Relationship Id="rId1" Type="http://schemas.openxmlformats.org/officeDocument/2006/relationships/hyperlink" Target="https://www.rosen.cl/colchon-wave-1-5-plazas-105-x-190-cm.html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simple.ripley.cl/purificador-de-aire-samsung-ax40k3020uwzs-2000360413128p?s=md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zoomScale="85" zoomScaleNormal="85" workbookViewId="0">
      <selection activeCell="D16" sqref="D1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8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3.8">
      <c r="B3" s="88" t="s">
        <v>10</v>
      </c>
      <c r="C3" s="50"/>
      <c r="D3" s="87" t="s">
        <v>2</v>
      </c>
      <c r="E3" s="53"/>
      <c r="F3" s="166" t="s">
        <v>0</v>
      </c>
      <c r="G3" s="167"/>
      <c r="H3" s="167"/>
      <c r="I3" s="168"/>
      <c r="J3" s="54"/>
      <c r="K3" s="169" t="s">
        <v>1</v>
      </c>
      <c r="L3" s="169"/>
      <c r="M3" s="170"/>
      <c r="N3" s="170"/>
      <c r="O3" s="170"/>
      <c r="P3" s="170"/>
      <c r="Q3" s="55"/>
      <c r="R3" s="52"/>
      <c r="S3" s="52"/>
      <c r="T3" s="52"/>
      <c r="U3" s="52"/>
      <c r="V3" s="52"/>
      <c r="W3" s="51"/>
    </row>
    <row r="4" spans="2:25" ht="13.8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3.8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3.8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3" t="s">
        <v>9</v>
      </c>
      <c r="S6" s="153"/>
      <c r="T6" s="153"/>
      <c r="U6" s="153"/>
      <c r="V6" s="153"/>
      <c r="W6" s="64"/>
    </row>
    <row r="7" spans="2:25" ht="13.8">
      <c r="B7" s="100"/>
      <c r="C7" s="50"/>
      <c r="D7" s="147"/>
      <c r="E7" s="66"/>
      <c r="F7" s="68"/>
      <c r="G7" s="69"/>
      <c r="H7" s="70"/>
      <c r="I7" s="70">
        <f t="shared" ref="I7:I33" si="0">+F7*H7</f>
        <v>0</v>
      </c>
      <c r="J7" s="67"/>
      <c r="K7" s="68"/>
      <c r="L7" s="69"/>
      <c r="M7" s="70"/>
      <c r="N7" s="70">
        <f t="shared" ref="N7:N33" si="1">+K7*M7</f>
        <v>0</v>
      </c>
      <c r="O7" s="72">
        <v>0</v>
      </c>
      <c r="P7" s="70">
        <f t="shared" ref="P7:P33" si="2">+(-N7*O7)+N7</f>
        <v>0</v>
      </c>
      <c r="Q7" s="71"/>
      <c r="R7" s="156"/>
      <c r="S7" s="157"/>
      <c r="T7" s="157"/>
      <c r="U7" s="157"/>
      <c r="V7" s="157"/>
      <c r="W7" s="158"/>
    </row>
    <row r="8" spans="2:25" ht="13.8">
      <c r="B8" s="100"/>
      <c r="C8" s="50"/>
      <c r="D8" s="147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56"/>
      <c r="S8" s="157"/>
      <c r="T8" s="157"/>
      <c r="U8" s="157"/>
      <c r="V8" s="157"/>
      <c r="W8" s="158"/>
    </row>
    <row r="9" spans="2:25" ht="13.2" customHeight="1">
      <c r="B9" s="100"/>
      <c r="C9" s="50"/>
      <c r="D9" s="140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56"/>
      <c r="S9" s="157"/>
      <c r="T9" s="157"/>
      <c r="U9" s="157"/>
      <c r="V9" s="157"/>
      <c r="W9" s="158"/>
    </row>
    <row r="10" spans="2:25" ht="13.8">
      <c r="B10" s="100"/>
      <c r="C10" s="50"/>
      <c r="D10" s="140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56"/>
      <c r="S10" s="157"/>
      <c r="T10" s="157"/>
      <c r="U10" s="157"/>
      <c r="V10" s="157"/>
      <c r="W10" s="158"/>
    </row>
    <row r="11" spans="2:25" ht="13.8">
      <c r="B11" s="100"/>
      <c r="C11" s="50"/>
      <c r="D11" s="140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56"/>
      <c r="S11" s="157"/>
      <c r="T11" s="157"/>
      <c r="U11" s="157"/>
      <c r="V11" s="157"/>
      <c r="W11" s="158"/>
    </row>
    <row r="12" spans="2:25" ht="13.95" customHeight="1">
      <c r="B12" s="100"/>
      <c r="C12" s="50"/>
      <c r="D12" s="140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56"/>
      <c r="S12" s="157"/>
      <c r="T12" s="157"/>
      <c r="U12" s="157"/>
      <c r="V12" s="157"/>
      <c r="W12" s="158"/>
    </row>
    <row r="13" spans="2:25" ht="13.8">
      <c r="B13" s="100"/>
      <c r="C13" s="50"/>
      <c r="D13" s="140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56"/>
      <c r="S13" s="157"/>
      <c r="T13" s="157"/>
      <c r="U13" s="157"/>
      <c r="V13" s="157"/>
      <c r="W13" s="158"/>
    </row>
    <row r="14" spans="2:25" ht="13.8">
      <c r="B14" s="100"/>
      <c r="C14" s="50"/>
      <c r="D14" s="140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56"/>
      <c r="S14" s="157"/>
      <c r="T14" s="157"/>
      <c r="U14" s="157"/>
      <c r="V14" s="157"/>
      <c r="W14" s="158"/>
    </row>
    <row r="15" spans="2:25" ht="13.8">
      <c r="B15" s="100"/>
      <c r="C15" s="50"/>
      <c r="D15" s="140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56"/>
      <c r="S15" s="157"/>
      <c r="T15" s="157"/>
      <c r="U15" s="157"/>
      <c r="V15" s="157"/>
      <c r="W15" s="158"/>
      <c r="Y15" s="1" t="str">
        <f t="shared" ref="Y15" si="3">LOWER(D15)</f>
        <v/>
      </c>
    </row>
    <row r="16" spans="2:25" ht="13.8">
      <c r="B16" s="100"/>
      <c r="C16" s="50"/>
      <c r="D16" s="140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3.8">
      <c r="B17" s="100"/>
      <c r="C17" s="50"/>
      <c r="D17" s="140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3.8">
      <c r="B18" s="100"/>
      <c r="C18" s="50"/>
      <c r="D18" s="140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3.8">
      <c r="B19" s="100"/>
      <c r="C19" s="50"/>
      <c r="D19" s="140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3.8">
      <c r="B20" s="100"/>
      <c r="C20" s="50"/>
      <c r="D20" s="140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3.8">
      <c r="B21" s="100"/>
      <c r="C21" s="50"/>
      <c r="D21" s="140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3.8">
      <c r="B22" s="100"/>
      <c r="C22" s="50"/>
      <c r="D22" s="140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3.8">
      <c r="B23" s="100"/>
      <c r="C23" s="50"/>
      <c r="D23" s="140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3.8">
      <c r="B24" s="100"/>
      <c r="C24" s="50"/>
      <c r="D24" s="140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3.8">
      <c r="B25" s="100"/>
      <c r="C25" s="50"/>
      <c r="D25" s="140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3.8">
      <c r="B26" s="100"/>
      <c r="C26" s="50"/>
      <c r="D26" s="140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3.8">
      <c r="B27" s="100"/>
      <c r="C27" s="50"/>
      <c r="D27" s="140"/>
      <c r="E27" s="66"/>
      <c r="F27" s="68"/>
      <c r="G27" s="69"/>
      <c r="H27" s="70"/>
      <c r="I27" s="70">
        <f t="shared" si="0"/>
        <v>0</v>
      </c>
      <c r="J27" s="67"/>
      <c r="K27" s="137"/>
      <c r="L27" s="138"/>
      <c r="M27" s="139"/>
      <c r="N27" s="70">
        <f t="shared" si="1"/>
        <v>0</v>
      </c>
      <c r="O27" s="72">
        <v>0</v>
      </c>
      <c r="P27" s="70">
        <f t="shared" si="2"/>
        <v>0</v>
      </c>
      <c r="Q27" s="71"/>
      <c r="R27" s="159"/>
      <c r="S27" s="160"/>
      <c r="T27" s="160"/>
      <c r="U27" s="160"/>
      <c r="V27" s="160"/>
      <c r="W27" s="161"/>
    </row>
    <row r="28" spans="2:23" ht="15" customHeight="1">
      <c r="B28" s="100"/>
      <c r="C28" s="50"/>
      <c r="D28" s="140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3.8">
      <c r="B29" s="100"/>
      <c r="C29" s="50"/>
      <c r="D29" s="140"/>
      <c r="E29" s="66"/>
      <c r="F29" s="68"/>
      <c r="G29" s="69"/>
      <c r="H29" s="70"/>
      <c r="I29" s="70">
        <f t="shared" si="0"/>
        <v>0</v>
      </c>
      <c r="J29" s="67"/>
      <c r="K29" s="137"/>
      <c r="L29" s="138"/>
      <c r="M29" s="139"/>
      <c r="N29" s="70">
        <f t="shared" si="1"/>
        <v>0</v>
      </c>
      <c r="O29" s="72">
        <v>0</v>
      </c>
      <c r="P29" s="70">
        <f t="shared" si="2"/>
        <v>0</v>
      </c>
      <c r="Q29" s="71"/>
      <c r="R29" s="159"/>
      <c r="S29" s="160"/>
      <c r="T29" s="160"/>
      <c r="U29" s="160"/>
      <c r="V29" s="160"/>
      <c r="W29" s="161"/>
    </row>
    <row r="30" spans="2:23" ht="13.8">
      <c r="B30" s="100"/>
      <c r="C30" s="50"/>
      <c r="D30" s="140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3.8">
      <c r="B31" s="100"/>
      <c r="C31" s="50"/>
      <c r="D31" s="140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3.8">
      <c r="B32" s="100"/>
      <c r="C32" s="50"/>
      <c r="D32" s="140"/>
      <c r="E32" s="66"/>
      <c r="F32" s="68"/>
      <c r="G32" s="69"/>
      <c r="H32" s="70"/>
      <c r="I32" s="70">
        <f t="shared" si="0"/>
        <v>0</v>
      </c>
      <c r="J32" s="67"/>
      <c r="K32" s="137"/>
      <c r="L32" s="138"/>
      <c r="M32" s="139"/>
      <c r="N32" s="70">
        <f t="shared" si="1"/>
        <v>0</v>
      </c>
      <c r="O32" s="72">
        <v>0</v>
      </c>
      <c r="P32" s="70">
        <f t="shared" si="2"/>
        <v>0</v>
      </c>
      <c r="Q32" s="71"/>
      <c r="R32" s="159"/>
      <c r="S32" s="160"/>
      <c r="T32" s="160"/>
      <c r="U32" s="160"/>
      <c r="V32" s="160"/>
      <c r="W32" s="161"/>
    </row>
    <row r="33" spans="2:23" ht="13.8">
      <c r="B33" s="100"/>
      <c r="C33" s="50"/>
      <c r="D33" s="140"/>
      <c r="E33" s="66"/>
      <c r="F33" s="68"/>
      <c r="G33" s="69"/>
      <c r="H33" s="70"/>
      <c r="I33" s="70">
        <f t="shared" si="0"/>
        <v>0</v>
      </c>
      <c r="J33" s="67"/>
      <c r="K33" s="137"/>
      <c r="L33" s="138"/>
      <c r="M33" s="139"/>
      <c r="N33" s="70">
        <f t="shared" si="1"/>
        <v>0</v>
      </c>
      <c r="O33" s="72">
        <v>0</v>
      </c>
      <c r="P33" s="70">
        <f t="shared" si="2"/>
        <v>0</v>
      </c>
      <c r="Q33" s="71"/>
      <c r="R33" s="159"/>
      <c r="S33" s="160"/>
      <c r="T33" s="160"/>
      <c r="U33" s="160"/>
      <c r="V33" s="160"/>
      <c r="W33" s="161"/>
    </row>
    <row r="34" spans="2:23" ht="13.8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5" customHeight="1">
      <c r="B35" s="73"/>
      <c r="C35" s="50"/>
      <c r="D35" s="101"/>
      <c r="E35" s="89"/>
      <c r="F35" s="154" t="s">
        <v>38</v>
      </c>
      <c r="G35" s="155"/>
      <c r="H35" s="155"/>
      <c r="I35" s="102">
        <f>SUM(I7:I33)</f>
        <v>0</v>
      </c>
      <c r="J35" s="67"/>
      <c r="K35" s="154" t="s">
        <v>11</v>
      </c>
      <c r="L35" s="155"/>
      <c r="M35" s="155"/>
      <c r="N35" s="155"/>
      <c r="O35" s="155"/>
      <c r="P35" s="103">
        <f>SUM(P6:P33)</f>
        <v>0</v>
      </c>
      <c r="Q35" s="74"/>
      <c r="R35" s="75"/>
      <c r="S35" s="75"/>
      <c r="T35" s="75"/>
      <c r="U35" s="75"/>
      <c r="V35" s="75"/>
      <c r="W35" s="76"/>
    </row>
    <row r="36" spans="2:23" ht="13.8">
      <c r="B36" s="73"/>
      <c r="C36" s="50"/>
      <c r="D36" s="104"/>
      <c r="E36" s="104"/>
      <c r="F36" s="171" t="s">
        <v>12</v>
      </c>
      <c r="G36" s="172"/>
      <c r="H36" s="172"/>
      <c r="I36" s="105">
        <f>SUM(I35:I35)</f>
        <v>0</v>
      </c>
      <c r="J36" s="67"/>
      <c r="K36" s="171" t="s">
        <v>12</v>
      </c>
      <c r="L36" s="172"/>
      <c r="M36" s="172"/>
      <c r="N36" s="172"/>
      <c r="O36" s="172"/>
      <c r="P36" s="106">
        <f>SUM(P35:P35)</f>
        <v>0</v>
      </c>
      <c r="Q36" s="77"/>
      <c r="R36" s="78"/>
      <c r="S36" s="78"/>
      <c r="T36" s="78"/>
      <c r="U36" s="78"/>
      <c r="V36" s="78"/>
      <c r="W36" s="79"/>
    </row>
    <row r="37" spans="2:23" ht="13.8">
      <c r="B37" s="73"/>
      <c r="C37" s="50"/>
      <c r="D37" s="104"/>
      <c r="E37" s="107"/>
      <c r="F37" s="93"/>
      <c r="G37" s="173" t="s">
        <v>34</v>
      </c>
      <c r="H37" s="173"/>
      <c r="I37" s="108">
        <f>I36*19%</f>
        <v>0</v>
      </c>
      <c r="J37" s="80"/>
      <c r="K37" s="174" t="s">
        <v>35</v>
      </c>
      <c r="L37" s="173"/>
      <c r="M37" s="173"/>
      <c r="N37" s="173"/>
      <c r="O37" s="173"/>
      <c r="P37" s="109">
        <f>P36*19%</f>
        <v>0</v>
      </c>
      <c r="Q37" s="77"/>
      <c r="R37" s="78"/>
      <c r="S37" s="78"/>
      <c r="T37" s="78"/>
      <c r="U37" s="78"/>
      <c r="V37" s="78"/>
      <c r="W37" s="79"/>
    </row>
    <row r="38" spans="2:23" ht="13.8">
      <c r="B38" s="73"/>
      <c r="C38" s="50"/>
      <c r="D38" s="50"/>
      <c r="E38" s="110"/>
      <c r="F38" s="91"/>
      <c r="G38" s="164" t="s">
        <v>36</v>
      </c>
      <c r="H38" s="164"/>
      <c r="I38" s="111">
        <f>+I36+I37</f>
        <v>0</v>
      </c>
      <c r="J38" s="67"/>
      <c r="K38" s="165" t="s">
        <v>13</v>
      </c>
      <c r="L38" s="164"/>
      <c r="M38" s="164"/>
      <c r="N38" s="164"/>
      <c r="O38" s="164"/>
      <c r="P38" s="115">
        <f>SUM(P36:P37)</f>
        <v>0</v>
      </c>
      <c r="Q38" s="82"/>
      <c r="R38" s="78"/>
      <c r="S38" s="78"/>
      <c r="T38" s="78"/>
      <c r="U38" s="78"/>
      <c r="V38" s="78"/>
      <c r="W38" s="79"/>
    </row>
    <row r="39" spans="2:23" ht="13.8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4.4">
      <c r="B40" s="73"/>
      <c r="C40" s="50"/>
      <c r="D40" s="104"/>
      <c r="E40" s="90"/>
      <c r="F40" s="162"/>
      <c r="G40" s="163"/>
      <c r="H40" s="163"/>
      <c r="I40" s="114"/>
      <c r="J40" s="67"/>
      <c r="K40" s="162"/>
      <c r="L40" s="163"/>
      <c r="M40" s="163"/>
      <c r="N40" s="163"/>
      <c r="O40" s="163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topLeftCell="E12" zoomScale="115" zoomScaleNormal="115" workbookViewId="0">
      <selection activeCell="L21" sqref="L2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39.33203125" style="2" bestFit="1" customWidth="1"/>
    <col min="4" max="4" width="5.109375" style="2" customWidth="1"/>
    <col min="5" max="5" width="13.88671875" style="122" customWidth="1"/>
    <col min="6" max="6" width="15.88671875" style="122" customWidth="1"/>
    <col min="7" max="7" width="6" style="2" customWidth="1"/>
    <col min="8" max="8" width="12.6640625" style="122" customWidth="1"/>
    <col min="9" max="9" width="11.33203125" style="2" bestFit="1" customWidth="1"/>
    <col min="10" max="10" width="9.109375" style="2" customWidth="1"/>
    <col min="11" max="11" width="14.6640625" style="2" customWidth="1"/>
    <col min="12" max="12" width="37" style="44" bestFit="1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75" t="s">
        <v>14</v>
      </c>
      <c r="E4" s="175"/>
      <c r="F4" s="175"/>
      <c r="G4" s="175" t="s">
        <v>15</v>
      </c>
      <c r="H4" s="175"/>
      <c r="I4" s="175"/>
      <c r="J4" s="175"/>
      <c r="K4" s="175"/>
      <c r="L4" s="175"/>
    </row>
    <row r="5" spans="1:15">
      <c r="B5" s="5"/>
      <c r="C5" s="117" t="s">
        <v>50</v>
      </c>
      <c r="D5" s="10" t="s">
        <v>16</v>
      </c>
      <c r="E5" s="123" t="s">
        <v>18</v>
      </c>
      <c r="F5" s="143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54</v>
      </c>
      <c r="D6" s="12"/>
      <c r="E6" s="124" t="s">
        <v>17</v>
      </c>
      <c r="F6" s="144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4.4">
      <c r="A7" s="4"/>
      <c r="B7" s="30">
        <v>1</v>
      </c>
      <c r="C7" s="16" t="s">
        <v>40</v>
      </c>
      <c r="D7" s="29">
        <v>2</v>
      </c>
      <c r="E7" s="32">
        <v>109990</v>
      </c>
      <c r="F7" s="132">
        <f t="shared" ref="F7:F11" si="0">E7*D7</f>
        <v>219980</v>
      </c>
      <c r="G7" s="29">
        <v>2</v>
      </c>
      <c r="H7" s="150">
        <v>109990</v>
      </c>
      <c r="I7" s="152">
        <f>H7*G7</f>
        <v>219980</v>
      </c>
      <c r="J7" s="33">
        <v>0.1</v>
      </c>
      <c r="K7" s="49">
        <f>ROUND(I7-(I7*J7),2)</f>
        <v>197982</v>
      </c>
      <c r="L7" s="39"/>
      <c r="O7" s="148" t="s">
        <v>46</v>
      </c>
    </row>
    <row r="8" spans="1:15" ht="14.4">
      <c r="A8" s="4"/>
      <c r="B8" s="128">
        <v>2</v>
      </c>
      <c r="C8" s="129" t="s">
        <v>41</v>
      </c>
      <c r="D8" s="130">
        <v>1</v>
      </c>
      <c r="E8" s="131">
        <v>949990</v>
      </c>
      <c r="F8" s="132">
        <f t="shared" si="0"/>
        <v>949990</v>
      </c>
      <c r="G8" s="130">
        <v>1</v>
      </c>
      <c r="H8" s="31">
        <v>200000</v>
      </c>
      <c r="I8" s="131">
        <f t="shared" ref="I8:I12" si="1">H8*G8</f>
        <v>200000</v>
      </c>
      <c r="J8" s="33">
        <v>0</v>
      </c>
      <c r="K8" s="133">
        <f t="shared" ref="K8:K12" si="2">ROUND(I8-(I8*J8),2)</f>
        <v>200000</v>
      </c>
      <c r="L8" s="39" t="s">
        <v>55</v>
      </c>
      <c r="O8" s="148" t="s">
        <v>47</v>
      </c>
    </row>
    <row r="9" spans="1:15" s="134" customFormat="1" ht="14.4">
      <c r="A9" s="127"/>
      <c r="B9" s="128">
        <v>3</v>
      </c>
      <c r="C9" s="136" t="s">
        <v>42</v>
      </c>
      <c r="D9" s="130">
        <v>1</v>
      </c>
      <c r="E9" s="131">
        <v>75893</v>
      </c>
      <c r="F9" s="132">
        <f t="shared" si="0"/>
        <v>75893</v>
      </c>
      <c r="G9" s="130">
        <v>1</v>
      </c>
      <c r="H9" s="150">
        <v>49990</v>
      </c>
      <c r="I9" s="151">
        <f t="shared" si="1"/>
        <v>49990</v>
      </c>
      <c r="J9" s="33">
        <v>0.1</v>
      </c>
      <c r="K9" s="133">
        <f t="shared" si="2"/>
        <v>44991</v>
      </c>
      <c r="L9" s="39" t="s">
        <v>53</v>
      </c>
      <c r="O9" s="149" t="s">
        <v>48</v>
      </c>
    </row>
    <row r="10" spans="1:15" s="134" customFormat="1" ht="14.4">
      <c r="A10" s="127"/>
      <c r="B10" s="128">
        <v>4</v>
      </c>
      <c r="C10" s="136" t="s">
        <v>43</v>
      </c>
      <c r="D10" s="130">
        <v>1</v>
      </c>
      <c r="E10" s="131">
        <v>566790</v>
      </c>
      <c r="F10" s="132">
        <f t="shared" si="0"/>
        <v>566790</v>
      </c>
      <c r="G10" s="130">
        <v>1</v>
      </c>
      <c r="H10" s="150">
        <v>238060</v>
      </c>
      <c r="I10" s="151">
        <f t="shared" si="1"/>
        <v>238060</v>
      </c>
      <c r="J10" s="33">
        <v>0.1</v>
      </c>
      <c r="K10" s="133">
        <f t="shared" si="2"/>
        <v>214254</v>
      </c>
      <c r="L10" s="39" t="s">
        <v>53</v>
      </c>
      <c r="O10" s="149" t="s">
        <v>52</v>
      </c>
    </row>
    <row r="11" spans="1:15" s="134" customFormat="1" ht="14.4">
      <c r="A11" s="127"/>
      <c r="B11" s="128">
        <v>5</v>
      </c>
      <c r="C11" s="136" t="s">
        <v>44</v>
      </c>
      <c r="D11" s="130">
        <v>1</v>
      </c>
      <c r="E11" s="131">
        <v>139990</v>
      </c>
      <c r="F11" s="132">
        <f t="shared" si="0"/>
        <v>139990</v>
      </c>
      <c r="G11" s="130">
        <v>1</v>
      </c>
      <c r="H11" s="31">
        <v>139990</v>
      </c>
      <c r="I11" s="131">
        <f t="shared" si="1"/>
        <v>139990</v>
      </c>
      <c r="J11" s="33">
        <v>0.1</v>
      </c>
      <c r="K11" s="133">
        <f t="shared" si="2"/>
        <v>125991</v>
      </c>
      <c r="L11" s="39" t="s">
        <v>51</v>
      </c>
      <c r="O11" s="149" t="s">
        <v>49</v>
      </c>
    </row>
    <row r="12" spans="1:15" s="134" customFormat="1">
      <c r="A12" s="127"/>
      <c r="B12" s="128">
        <v>6</v>
      </c>
      <c r="C12" s="136" t="s">
        <v>45</v>
      </c>
      <c r="D12" s="130">
        <v>1</v>
      </c>
      <c r="E12" s="131">
        <v>250000</v>
      </c>
      <c r="F12" s="132">
        <f t="shared" ref="F12" si="3">E12*D12</f>
        <v>250000</v>
      </c>
      <c r="G12" s="130">
        <v>1</v>
      </c>
      <c r="H12" s="31">
        <v>250000</v>
      </c>
      <c r="I12" s="131">
        <f t="shared" si="1"/>
        <v>250000</v>
      </c>
      <c r="J12" s="33">
        <v>0.1</v>
      </c>
      <c r="K12" s="133">
        <f t="shared" si="2"/>
        <v>225000</v>
      </c>
      <c r="L12" s="39" t="s">
        <v>51</v>
      </c>
    </row>
    <row r="13" spans="1:15" s="134" customFormat="1" ht="14.4">
      <c r="A13" s="127"/>
      <c r="B13" s="17"/>
      <c r="C13" s="20"/>
      <c r="D13" s="21"/>
      <c r="E13" s="125"/>
      <c r="F13" s="145"/>
      <c r="G13" s="22"/>
      <c r="H13" s="125"/>
      <c r="I13" s="20"/>
      <c r="J13" s="20"/>
      <c r="K13" s="21"/>
      <c r="L13" s="40"/>
      <c r="O13" s="135"/>
    </row>
    <row r="14" spans="1:15" s="134" customFormat="1" ht="14.4">
      <c r="A14" s="127"/>
      <c r="B14" s="18"/>
      <c r="C14" s="23"/>
      <c r="D14" s="182" t="s">
        <v>37</v>
      </c>
      <c r="E14" s="182"/>
      <c r="F14" s="116">
        <f>SUM(F7:F12)</f>
        <v>2202643</v>
      </c>
      <c r="G14" s="34" t="s">
        <v>24</v>
      </c>
      <c r="H14" s="141"/>
      <c r="I14" s="35"/>
      <c r="J14" s="36"/>
      <c r="K14" s="37">
        <f>SUM(K7:K13)</f>
        <v>1008218</v>
      </c>
      <c r="L14" s="41"/>
      <c r="O14" s="135"/>
    </row>
    <row r="15" spans="1:15" ht="14.4">
      <c r="A15" s="4"/>
      <c r="B15" s="19"/>
      <c r="C15" s="24"/>
      <c r="D15" s="25"/>
      <c r="E15" s="126"/>
      <c r="F15" s="146"/>
      <c r="G15" s="6"/>
      <c r="H15" s="126"/>
      <c r="I15" s="26"/>
      <c r="J15" s="27"/>
      <c r="K15" s="28"/>
      <c r="L15" s="42"/>
      <c r="O15" s="38"/>
    </row>
    <row r="16" spans="1:15" ht="14.4">
      <c r="A16" s="4"/>
      <c r="G16" s="3"/>
      <c r="H16" s="142"/>
      <c r="I16" s="3"/>
      <c r="J16" s="7"/>
      <c r="K16" s="8"/>
      <c r="L16" s="43"/>
      <c r="O16" s="38"/>
    </row>
    <row r="17" spans="1:15" ht="15.6">
      <c r="A17" s="4"/>
      <c r="D17" s="176" t="s">
        <v>30</v>
      </c>
      <c r="E17" s="177"/>
      <c r="F17" s="45">
        <f>'Daños Edificio'!J38</f>
        <v>0</v>
      </c>
      <c r="J17" s="176" t="s">
        <v>30</v>
      </c>
      <c r="K17" s="177"/>
      <c r="L17" s="45">
        <f>'Daños Edificio'!P38</f>
        <v>0</v>
      </c>
      <c r="O17" s="38"/>
    </row>
    <row r="18" spans="1:15" ht="15.6">
      <c r="A18" s="4"/>
      <c r="D18" s="178" t="s">
        <v>31</v>
      </c>
      <c r="E18" s="179"/>
      <c r="F18" s="46">
        <f>F14</f>
        <v>2202643</v>
      </c>
      <c r="J18" s="178" t="s">
        <v>31</v>
      </c>
      <c r="K18" s="179"/>
      <c r="L18" s="46">
        <f>K14</f>
        <v>1008218</v>
      </c>
      <c r="O18" s="38"/>
    </row>
    <row r="19" spans="1:15" ht="15.6">
      <c r="A19" s="4"/>
      <c r="D19" s="180" t="s">
        <v>32</v>
      </c>
      <c r="E19" s="181"/>
      <c r="F19" s="47">
        <f>SUM(F17:F18)</f>
        <v>2202643</v>
      </c>
      <c r="J19" s="180" t="s">
        <v>32</v>
      </c>
      <c r="K19" s="181"/>
      <c r="L19" s="47">
        <f>SUM(L17:L18)</f>
        <v>1008218</v>
      </c>
      <c r="O19" s="38"/>
    </row>
    <row r="20" spans="1:15" ht="14.4">
      <c r="A20" s="4"/>
      <c r="O20" s="38"/>
    </row>
    <row r="21" spans="1:15" ht="14.4">
      <c r="A21" s="4"/>
      <c r="O21" s="38"/>
    </row>
    <row r="22" spans="1:15" ht="14.4">
      <c r="A22" s="4"/>
      <c r="O22" s="38"/>
    </row>
    <row r="225" ht="12.6" customHeight="1"/>
  </sheetData>
  <mergeCells count="9">
    <mergeCell ref="D4:F4"/>
    <mergeCell ref="G4:L4"/>
    <mergeCell ref="J17:K17"/>
    <mergeCell ref="J18:K18"/>
    <mergeCell ref="J19:K19"/>
    <mergeCell ref="D14:E14"/>
    <mergeCell ref="D17:E17"/>
    <mergeCell ref="D18:E18"/>
    <mergeCell ref="D19:E19"/>
  </mergeCells>
  <hyperlinks>
    <hyperlink ref="O7" r:id="rId1" xr:uid="{8BAD2CDE-83A0-4116-9E68-E778EE87B5EC}"/>
    <hyperlink ref="O8" r:id="rId2" xr:uid="{DD83CF2B-5FE5-412E-B7DF-BB73B10C41AC}"/>
    <hyperlink ref="O9" r:id="rId3" xr:uid="{9C0D2214-21A6-4AC6-B90F-895315E3930A}"/>
    <hyperlink ref="O11" r:id="rId4" xr:uid="{12E8F24F-4375-4757-901F-919B82E810A9}"/>
  </hyperlinks>
  <pageMargins left="0.7" right="0.7" top="0.75" bottom="0.75" header="0.3" footer="0.3"/>
  <pageSetup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2024-02-20T18:31:34Z</dcterms:modified>
</cp:coreProperties>
</file>