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0B1F173B-6EF4-4659-854F-2444191BBB07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3" l="1"/>
  <c r="Y15" i="1" l="1"/>
  <c r="F7" i="3" l="1"/>
  <c r="F8" i="3"/>
  <c r="F9" i="3"/>
  <c r="F10" i="3"/>
  <c r="F11" i="3"/>
  <c r="N8" i="1"/>
  <c r="P8" i="1" s="1"/>
  <c r="I8" i="1"/>
  <c r="I7" i="3"/>
  <c r="K7" i="3" s="1"/>
  <c r="I8" i="3"/>
  <c r="K8" i="3" s="1"/>
  <c r="I9" i="3"/>
  <c r="K9" i="3" s="1"/>
  <c r="I10" i="3"/>
  <c r="K10" i="3" s="1"/>
  <c r="I11" i="3"/>
  <c r="K11" i="3" s="1"/>
  <c r="N7" i="1"/>
  <c r="P7" i="1" s="1"/>
  <c r="I7" i="1"/>
  <c r="I10" i="1" l="1"/>
  <c r="I11" i="1" s="1"/>
  <c r="P10" i="1"/>
  <c r="P11" i="1" s="1"/>
  <c r="I13" i="1" l="1"/>
  <c r="P13" i="1"/>
  <c r="L16" i="3" s="1"/>
  <c r="F13" i="3" l="1"/>
  <c r="F17" i="3" s="1"/>
  <c r="F18" i="3" s="1"/>
  <c r="K13" i="3"/>
  <c r="L17" i="3" l="1"/>
  <c r="L18" i="3" s="1"/>
</calcChain>
</file>

<file path=xl/sharedStrings.xml><?xml version="1.0" encoding="utf-8"?>
<sst xmlns="http://schemas.openxmlformats.org/spreadsheetml/2006/main" count="71" uniqueCount="54">
  <si>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</si>
  <si>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</si>
  <si>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</si>
  <si>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</si>
  <si>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</si>
  <si>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</si>
  <si>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</si>
  <si>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</si>
  <si>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</si>
  <si>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</si>
  <si>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</si>
  <si>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</si>
  <si>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</si>
  <si>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</si>
  <si>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</si>
  <si>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</si>
  <si>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</si>
  <si>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</si>
  <si>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</si>
  <si>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</si>
  <si>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</si>
  <si>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</si>
  <si>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</si>
  <si>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</si>
  <si>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</si>
  <si>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</si>
  <si>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</si>
  <si>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</si>
  <si>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</si>
  <si>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</si>
  <si>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</si>
  <si>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</si>
  <si>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</si>
  <si>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</si>
  <si>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</si>
  <si>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</si>
  <si>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</si>
  <si>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</si>
  <si>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</si>
  <si>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</si>
  <si>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https://perfumeriamilagros.cl/producto/philips-plancha-cabello-straight-care-bhs376-00/?utm_source=Google%20Shopping&amp;utm_campaign=Merchant%20Center&amp;utm_medium=cpc&amp;utm_term=11461&amp;srsltid=AfmBOorb6z66GoQbxtnewwWczkJD3QxuOx_DrLA7HlkgIssvhkelQEY4l3E</t>
  </si>
  <si>
    <t>Plancha de pelo Philips</t>
  </si>
  <si>
    <t>Secador de pelo Revlon</t>
  </si>
  <si>
    <t>Libros de lectura</t>
  </si>
  <si>
    <t>Juguetes</t>
  </si>
  <si>
    <t>Maleta de genero roja</t>
  </si>
  <si>
    <t>https://www.falabella.com/falabella-cl/product/126590648/Bolso-de-viaje-Kross-L-131-lts-rojo-F-la-Maleta-de-Chile-F/126590649</t>
  </si>
  <si>
    <t>Limpieza bodega</t>
  </si>
  <si>
    <t>gl</t>
  </si>
  <si>
    <t>Tarro de pintura antihongos</t>
  </si>
  <si>
    <t>1.1</t>
  </si>
  <si>
    <t>1.2</t>
  </si>
  <si>
    <t xml:space="preserve">Sra. Luz Maria Martin Cortes </t>
  </si>
  <si>
    <t>Las Verbenas N°8627, Las Condes, Bodega N°49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</si>
</sst>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sz val="10"/>
      <color rgb="FF0000CC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175">
    <xf numFmtId="0" fontId="0" fillId="0" borderId="0" xfId="0"/>
    <xf numFmtId="0" fontId="4" fillId="2" borderId="0" xfId="0" applyFont="1" applyFill="1"/>
    <xf numFmtId="0" fontId="2" fillId="2" borderId="0" xfId="0" applyFont="1" applyFill="1"/>
    <xf numFmtId="0" fontId="5" fillId="2" borderId="0" xfId="0" applyFont="1" applyFill="1"/>
    <xf numFmtId="14" fontId="2" fillId="2" borderId="0" xfId="0" applyNumberFormat="1" applyFont="1" applyFill="1"/>
    <xf numFmtId="0" fontId="5" fillId="3" borderId="5" xfId="0" applyFont="1" applyFill="1" applyBorder="1"/>
    <xf numFmtId="0" fontId="5" fillId="3" borderId="7" xfId="0" applyFont="1" applyFill="1" applyBorder="1"/>
    <xf numFmtId="0" fontId="5" fillId="2" borderId="0" xfId="0" applyFont="1" applyFill="1" applyAlignment="1">
      <alignment horizontal="right"/>
    </xf>
    <xf numFmtId="4" fontId="5" fillId="2" borderId="0" xfId="0" applyNumberFormat="1" applyFont="1" applyFill="1"/>
    <xf numFmtId="0" fontId="5" fillId="3" borderId="1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5" fillId="3" borderId="3" xfId="0" applyFont="1" applyFill="1" applyBorder="1"/>
    <xf numFmtId="3" fontId="5" fillId="3" borderId="3" xfId="0" applyNumberFormat="1" applyFont="1" applyFill="1" applyBorder="1"/>
    <xf numFmtId="0" fontId="5" fillId="3" borderId="2" xfId="0" applyFont="1" applyFill="1" applyBorder="1"/>
    <xf numFmtId="0" fontId="5" fillId="3" borderId="0" xfId="0" applyFont="1" applyFill="1"/>
    <xf numFmtId="0" fontId="5" fillId="3" borderId="8" xfId="0" applyFont="1" applyFill="1" applyBorder="1"/>
    <xf numFmtId="3" fontId="5" fillId="3" borderId="8" xfId="0" applyNumberFormat="1" applyFont="1" applyFill="1" applyBorder="1"/>
    <xf numFmtId="9" fontId="5" fillId="3" borderId="8" xfId="1" applyFont="1" applyFill="1" applyBorder="1"/>
    <xf numFmtId="0" fontId="5" fillId="3" borderId="8" xfId="0" applyFont="1" applyFill="1" applyBorder="1" applyAlignment="1">
      <alignment horizontal="right"/>
    </xf>
    <xf numFmtId="4" fontId="5" fillId="3" borderId="8" xfId="0" applyNumberFormat="1" applyFont="1" applyFill="1" applyBorder="1"/>
    <xf numFmtId="0" fontId="6" fillId="3" borderId="5" xfId="0" applyFont="1" applyFill="1" applyBorder="1"/>
    <xf numFmtId="0" fontId="6" fillId="3" borderId="0" xfId="0" applyFont="1" applyFill="1"/>
    <xf numFmtId="0" fontId="6" fillId="3" borderId="0" xfId="0" applyFont="1" applyFill="1" applyAlignment="1">
      <alignment horizontal="right"/>
    </xf>
    <xf numFmtId="42" fontId="6" fillId="3" borderId="0" xfId="2" applyFont="1" applyFill="1" applyBorder="1"/>
    <xf numFmtId="0" fontId="10" fillId="2" borderId="0" xfId="3" applyFont="1" applyFill="1"/>
    <xf numFmtId="0" fontId="3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4" fillId="2" borderId="0" xfId="0" applyFont="1" applyFill="1" applyAlignment="1">
      <alignment vertical="center"/>
    </xf>
    <xf numFmtId="0" fontId="12" fillId="2" borderId="0" xfId="0" applyFont="1" applyFill="1"/>
    <xf numFmtId="3" fontId="14" fillId="2" borderId="0" xfId="0" applyNumberFormat="1" applyFont="1" applyFill="1"/>
    <xf numFmtId="3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/>
    <xf numFmtId="3" fontId="15" fillId="0" borderId="0" xfId="0" applyNumberFormat="1" applyFont="1"/>
    <xf numFmtId="3" fontId="14" fillId="0" borderId="0" xfId="0" applyNumberFormat="1" applyFont="1"/>
    <xf numFmtId="3" fontId="17" fillId="2" borderId="0" xfId="0" applyNumberFormat="1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8" fillId="2" borderId="0" xfId="0" applyFont="1" applyFill="1"/>
    <xf numFmtId="3" fontId="18" fillId="2" borderId="0" xfId="0" applyNumberFormat="1" applyFont="1" applyFill="1" applyAlignment="1">
      <alignment horizontal="left" wrapText="1"/>
    </xf>
    <xf numFmtId="2" fontId="17" fillId="2" borderId="0" xfId="0" applyNumberFormat="1" applyFont="1" applyFill="1" applyAlignment="1">
      <alignment horizontal="center"/>
    </xf>
    <xf numFmtId="164" fontId="17" fillId="2" borderId="0" xfId="0" applyNumberFormat="1" applyFont="1" applyFill="1" applyAlignment="1">
      <alignment horizontal="center"/>
    </xf>
    <xf numFmtId="165" fontId="17" fillId="2" borderId="0" xfId="0" applyNumberFormat="1" applyFont="1" applyFill="1" applyAlignment="1">
      <alignment horizontal="center"/>
    </xf>
    <xf numFmtId="3" fontId="17" fillId="2" borderId="0" xfId="0" applyNumberFormat="1" applyFont="1" applyFill="1"/>
    <xf numFmtId="3" fontId="18" fillId="2" borderId="0" xfId="0" applyNumberFormat="1" applyFont="1" applyFill="1"/>
    <xf numFmtId="165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 applyAlignment="1">
      <alignment horizontal="left" wrapText="1"/>
    </xf>
    <xf numFmtId="3" fontId="14" fillId="2" borderId="0" xfId="0" applyNumberFormat="1" applyFont="1" applyFill="1" applyAlignment="1">
      <alignment horizontal="center" vertical="center" wrapText="1"/>
    </xf>
    <xf numFmtId="2" fontId="14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6" fontId="14" fillId="2" borderId="1" xfId="0" applyNumberFormat="1" applyFont="1" applyFill="1" applyBorder="1" applyAlignment="1">
      <alignment vertical="center" wrapText="1"/>
    </xf>
    <xf numFmtId="3" fontId="15" fillId="2" borderId="0" xfId="0" applyNumberFormat="1" applyFont="1" applyFill="1" applyAlignment="1">
      <alignment vertical="center" wrapText="1"/>
    </xf>
    <xf numFmtId="9" fontId="20" fillId="2" borderId="0" xfId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/>
    </xf>
    <xf numFmtId="3" fontId="15" fillId="3" borderId="3" xfId="0" applyNumberFormat="1" applyFont="1" applyFill="1" applyBorder="1" applyAlignment="1">
      <alignment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vertical="center" wrapText="1"/>
    </xf>
    <xf numFmtId="3" fontId="15" fillId="3" borderId="0" xfId="0" applyNumberFormat="1" applyFont="1" applyFill="1" applyAlignment="1">
      <alignment vertical="center" wrapText="1"/>
    </xf>
    <xf numFmtId="0" fontId="19" fillId="3" borderId="0" xfId="0" applyFont="1" applyFill="1" applyAlignment="1">
      <alignment horizontal="center" vertical="center" wrapText="1"/>
    </xf>
    <xf numFmtId="0" fontId="15" fillId="3" borderId="6" xfId="0" applyFont="1" applyFill="1" applyBorder="1" applyAlignment="1">
      <alignment vertical="center" wrapText="1"/>
    </xf>
    <xf numFmtId="3" fontId="20" fillId="2" borderId="0" xfId="0" applyNumberFormat="1" applyFont="1" applyFill="1" applyAlignment="1">
      <alignment horizontal="center" vertical="center" wrapText="1"/>
    </xf>
    <xf numFmtId="166" fontId="13" fillId="3" borderId="0" xfId="0" applyNumberFormat="1" applyFont="1" applyFill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7" fontId="21" fillId="3" borderId="8" xfId="2" applyNumberFormat="1" applyFont="1" applyFill="1" applyBorder="1" applyAlignment="1">
      <alignment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0" fontId="6" fillId="2" borderId="0" xfId="0" applyFont="1" applyFill="1"/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5" fillId="2" borderId="0" xfId="0" applyNumberFormat="1" applyFont="1" applyFill="1" applyAlignment="1">
      <alignment horizontal="right" vertical="center" wrapText="1"/>
    </xf>
    <xf numFmtId="4" fontId="21" fillId="2" borderId="0" xfId="0" applyNumberFormat="1" applyFont="1" applyFill="1" applyAlignment="1">
      <alignment horizontal="right"/>
    </xf>
    <xf numFmtId="2" fontId="13" fillId="3" borderId="5" xfId="0" applyNumberFormat="1" applyFont="1" applyFill="1" applyBorder="1" applyAlignment="1">
      <alignment horizontal="right" vertical="center" wrapText="1"/>
    </xf>
    <xf numFmtId="2" fontId="13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13" fillId="2" borderId="0" xfId="0" applyFont="1" applyFill="1"/>
    <xf numFmtId="0" fontId="17" fillId="0" borderId="0" xfId="0" applyFont="1" applyAlignment="1">
      <alignment horizontal="center"/>
    </xf>
    <xf numFmtId="0" fontId="12" fillId="0" borderId="0" xfId="0" applyFont="1"/>
    <xf numFmtId="3" fontId="13" fillId="0" borderId="0" xfId="0" applyNumberFormat="1" applyFont="1" applyAlignment="1">
      <alignment horizontal="left"/>
    </xf>
    <xf numFmtId="3" fontId="17" fillId="0" borderId="0" xfId="0" applyNumberFormat="1" applyFont="1" applyAlignment="1">
      <alignment horizontal="center"/>
    </xf>
    <xf numFmtId="0" fontId="17" fillId="2" borderId="0" xfId="0" applyFont="1" applyFill="1" applyAlignment="1">
      <alignment wrapText="1"/>
    </xf>
    <xf numFmtId="0" fontId="12" fillId="3" borderId="1" xfId="0" applyFont="1" applyFill="1" applyBorder="1" applyAlignment="1">
      <alignment horizontal="center" vertical="center"/>
    </xf>
    <xf numFmtId="0" fontId="14" fillId="2" borderId="0" xfId="0" applyFont="1" applyFill="1" applyAlignment="1">
      <alignment wrapText="1"/>
    </xf>
    <xf numFmtId="166" fontId="17" fillId="3" borderId="4" xfId="0" applyNumberFormat="1" applyFont="1" applyFill="1" applyBorder="1" applyAlignment="1">
      <alignment horizontal="left" vertical="center" wrapText="1"/>
    </xf>
    <xf numFmtId="166" fontId="17" fillId="3" borderId="3" xfId="0" applyNumberFormat="1" applyFont="1" applyFill="1" applyBorder="1" applyAlignment="1">
      <alignment horizontal="left" vertical="center" wrapText="1"/>
    </xf>
    <xf numFmtId="2" fontId="15" fillId="2" borderId="0" xfId="0" applyNumberFormat="1" applyFont="1" applyFill="1" applyAlignment="1">
      <alignment vertical="center" wrapText="1"/>
    </xf>
    <xf numFmtId="166" fontId="17" fillId="3" borderId="6" xfId="0" applyNumberFormat="1" applyFont="1" applyFill="1" applyBorder="1" applyAlignment="1">
      <alignment horizontal="left" vertical="center" wrapText="1"/>
    </xf>
    <xf numFmtId="166" fontId="17" fillId="3" borderId="0" xfId="0" applyNumberFormat="1" applyFont="1" applyFill="1" applyAlignment="1">
      <alignment horizontal="left" vertical="center" wrapText="1"/>
    </xf>
    <xf numFmtId="2" fontId="19" fillId="2" borderId="0" xfId="0" applyNumberFormat="1" applyFont="1" applyFill="1" applyAlignment="1">
      <alignment vertical="center" wrapText="1"/>
    </xf>
    <xf numFmtId="166" fontId="19" fillId="3" borderId="6" xfId="0" applyNumberFormat="1" applyFont="1" applyFill="1" applyBorder="1" applyAlignment="1">
      <alignment horizontal="left" vertical="center" wrapText="1"/>
    </xf>
    <xf numFmtId="166" fontId="19" fillId="3" borderId="0" xfId="0" applyNumberFormat="1" applyFont="1" applyFill="1" applyAlignment="1">
      <alignment horizontal="left" vertical="center" wrapText="1"/>
    </xf>
    <xf numFmtId="2" fontId="13" fillId="2" borderId="0" xfId="0" applyNumberFormat="1" applyFont="1" applyFill="1" applyAlignment="1">
      <alignment vertical="center" wrapText="1"/>
    </xf>
    <xf numFmtId="166" fontId="13" fillId="3" borderId="6" xfId="0" applyNumberFormat="1" applyFont="1" applyFill="1" applyBorder="1" applyAlignment="1">
      <alignment horizontal="left" vertical="center" wrapText="1"/>
    </xf>
    <xf numFmtId="2" fontId="13" fillId="2" borderId="0" xfId="0" applyNumberFormat="1" applyFont="1" applyFill="1" applyAlignment="1">
      <alignment horizontal="right" vertical="center" wrapText="1"/>
    </xf>
    <xf numFmtId="166" fontId="13" fillId="3" borderId="6" xfId="0" applyNumberFormat="1" applyFont="1" applyFill="1" applyBorder="1" applyAlignment="1">
      <alignment vertical="center" wrapText="1"/>
    </xf>
    <xf numFmtId="7" fontId="21" fillId="3" borderId="9" xfId="2" applyNumberFormat="1" applyFont="1" applyFill="1" applyBorder="1" applyAlignment="1">
      <alignment vertical="center" wrapText="1"/>
    </xf>
    <xf numFmtId="166" fontId="13" fillId="3" borderId="0" xfId="0" applyNumberFormat="1" applyFont="1" applyFill="1" applyAlignment="1">
      <alignment horizontal="left" vertical="center" wrapText="1"/>
    </xf>
    <xf numFmtId="42" fontId="5" fillId="4" borderId="6" xfId="2" applyFont="1" applyFill="1" applyBorder="1"/>
    <xf numFmtId="0" fontId="6" fillId="3" borderId="15" xfId="0" applyFont="1" applyFill="1" applyBorder="1"/>
    <xf numFmtId="0" fontId="6" fillId="3" borderId="13" xfId="0" applyFont="1" applyFill="1" applyBorder="1"/>
    <xf numFmtId="42" fontId="2" fillId="2" borderId="0" xfId="2" applyFont="1" applyFill="1"/>
    <xf numFmtId="42" fontId="5" fillId="3" borderId="14" xfId="2" applyFont="1" applyFill="1" applyBorder="1" applyAlignment="1">
      <alignment horizontal="center"/>
    </xf>
    <xf numFmtId="42" fontId="5" fillId="3" borderId="13" xfId="2" applyFont="1" applyFill="1" applyBorder="1" applyAlignment="1">
      <alignment horizontal="center"/>
    </xf>
    <xf numFmtId="42" fontId="5" fillId="3" borderId="3" xfId="2" applyFont="1" applyFill="1" applyBorder="1"/>
    <xf numFmtId="42" fontId="5" fillId="3" borderId="8" xfId="2" applyFont="1" applyFill="1" applyBorder="1"/>
    <xf numFmtId="14" fontId="2" fillId="0" borderId="0" xfId="0" applyNumberFormat="1" applyFont="1"/>
    <xf numFmtId="0" fontId="3" fillId="0" borderId="15" xfId="0" applyFont="1" applyBorder="1" applyAlignment="1">
      <alignment horizontal="center"/>
    </xf>
    <xf numFmtId="0" fontId="2" fillId="0" borderId="0" xfId="0" applyFont="1"/>
    <xf numFmtId="0" fontId="10" fillId="0" borderId="0" xfId="3" applyFont="1" applyFill="1"/>
    <xf numFmtId="42" fontId="6" fillId="3" borderId="0" xfId="2" applyFont="1" applyFill="1"/>
    <xf numFmtId="42" fontId="5" fillId="2" borderId="0" xfId="2" applyFont="1" applyFill="1"/>
    <xf numFmtId="42" fontId="5" fillId="3" borderId="4" xfId="2" applyFont="1" applyFill="1" applyBorder="1" applyAlignment="1">
      <alignment horizontal="center"/>
    </xf>
    <xf numFmtId="42" fontId="5" fillId="3" borderId="9" xfId="2" applyFont="1" applyFill="1" applyBorder="1" applyAlignment="1">
      <alignment horizontal="center"/>
    </xf>
    <xf numFmtId="42" fontId="5" fillId="3" borderId="4" xfId="2" applyFont="1" applyFill="1" applyBorder="1"/>
    <xf numFmtId="42" fontId="5" fillId="3" borderId="9" xfId="2" applyFont="1" applyFill="1" applyBorder="1"/>
    <xf numFmtId="0" fontId="14" fillId="2" borderId="1" xfId="0" applyFont="1" applyFill="1" applyBorder="1" applyAlignment="1">
      <alignment vertical="center" wrapText="1"/>
    </xf>
    <xf numFmtId="0" fontId="7" fillId="2" borderId="0" xfId="3" applyFill="1"/>
    <xf numFmtId="0" fontId="7" fillId="0" borderId="0" xfId="3" applyFill="1"/>
    <xf numFmtId="0" fontId="4" fillId="2" borderId="15" xfId="0" applyFont="1" applyFill="1" applyBorder="1" applyAlignment="1">
      <alignment horizontal="center"/>
    </xf>
    <xf numFmtId="3" fontId="4" fillId="2" borderId="15" xfId="0" applyNumberFormat="1" applyFont="1" applyFill="1" applyBorder="1"/>
    <xf numFmtId="3" fontId="4" fillId="2" borderId="5" xfId="0" applyNumberFormat="1" applyFont="1" applyFill="1" applyBorder="1" applyAlignment="1">
      <alignment horizontal="center"/>
    </xf>
    <xf numFmtId="42" fontId="4" fillId="2" borderId="15" xfId="2" applyFont="1" applyFill="1" applyBorder="1" applyAlignment="1">
      <alignment horizontal="center"/>
    </xf>
    <xf numFmtId="42" fontId="4" fillId="0" borderId="6" xfId="2" applyFont="1" applyFill="1" applyBorder="1" applyAlignment="1">
      <alignment horizontal="center"/>
    </xf>
    <xf numFmtId="42" fontId="4" fillId="2" borderId="15" xfId="2" applyFont="1" applyFill="1" applyBorder="1" applyAlignment="1">
      <alignment horizontal="right"/>
    </xf>
    <xf numFmtId="0" fontId="4" fillId="0" borderId="15" xfId="0" applyFont="1" applyBorder="1" applyAlignment="1">
      <alignment horizontal="center"/>
    </xf>
    <xf numFmtId="3" fontId="4" fillId="0" borderId="15" xfId="0" applyNumberFormat="1" applyFont="1" applyBorder="1"/>
    <xf numFmtId="3" fontId="4" fillId="0" borderId="5" xfId="0" applyNumberFormat="1" applyFont="1" applyBorder="1" applyAlignment="1">
      <alignment horizontal="center"/>
    </xf>
    <xf numFmtId="42" fontId="4" fillId="0" borderId="15" xfId="2" applyFont="1" applyFill="1" applyBorder="1" applyAlignment="1">
      <alignment horizontal="center"/>
    </xf>
    <xf numFmtId="0" fontId="4" fillId="0" borderId="15" xfId="0" applyFont="1" applyBorder="1"/>
    <xf numFmtId="9" fontId="22" fillId="2" borderId="15" xfId="1" applyFont="1" applyFill="1" applyBorder="1" applyAlignment="1">
      <alignment horizontal="center"/>
    </xf>
    <xf numFmtId="42" fontId="22" fillId="2" borderId="0" xfId="2" applyFont="1" applyFill="1" applyBorder="1" applyAlignment="1">
      <alignment horizontal="center"/>
    </xf>
    <xf numFmtId="9" fontId="22" fillId="0" borderId="15" xfId="1" applyFont="1" applyFill="1" applyBorder="1" applyAlignment="1">
      <alignment horizontal="center"/>
    </xf>
    <xf numFmtId="42" fontId="22" fillId="0" borderId="0" xfId="2" applyFont="1" applyFill="1" applyBorder="1" applyAlignment="1">
      <alignment horizontal="center"/>
    </xf>
    <xf numFmtId="4" fontId="21" fillId="3" borderId="7" xfId="0" applyNumberFormat="1" applyFont="1" applyFill="1" applyBorder="1" applyAlignment="1">
      <alignment horizontal="right"/>
    </xf>
    <xf numFmtId="4" fontId="21" fillId="3" borderId="8" xfId="0" applyNumberFormat="1" applyFont="1" applyFill="1" applyBorder="1" applyAlignment="1">
      <alignment horizontal="right"/>
    </xf>
    <xf numFmtId="2" fontId="13" fillId="3" borderId="0" xfId="0" applyNumberFormat="1" applyFont="1" applyFill="1" applyAlignment="1">
      <alignment horizontal="right" vertical="center" wrapText="1"/>
    </xf>
    <xf numFmtId="2" fontId="13" fillId="3" borderId="5" xfId="0" applyNumberFormat="1" applyFont="1" applyFill="1" applyBorder="1" applyAlignment="1">
      <alignment horizontal="right" vertical="center" wrapText="1"/>
    </xf>
    <xf numFmtId="3" fontId="17" fillId="3" borderId="16" xfId="0" applyNumberFormat="1" applyFont="1" applyFill="1" applyBorder="1" applyAlignment="1">
      <alignment horizontal="center"/>
    </xf>
    <xf numFmtId="0" fontId="17" fillId="3" borderId="17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3" fontId="17" fillId="3" borderId="1" xfId="0" applyNumberFormat="1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2" fontId="15" fillId="3" borderId="5" xfId="0" applyNumberFormat="1" applyFont="1" applyFill="1" applyBorder="1" applyAlignment="1">
      <alignment horizontal="right" vertical="center" wrapText="1"/>
    </xf>
    <xf numFmtId="2" fontId="15" fillId="3" borderId="0" xfId="0" applyNumberFormat="1" applyFont="1" applyFill="1" applyAlignment="1">
      <alignment horizontal="right" vertical="center" wrapText="1"/>
    </xf>
    <xf numFmtId="2" fontId="19" fillId="3" borderId="0" xfId="0" applyNumberFormat="1" applyFont="1" applyFill="1" applyAlignment="1">
      <alignment horizontal="right" vertical="center" wrapText="1"/>
    </xf>
    <xf numFmtId="2" fontId="19" fillId="3" borderId="5" xfId="0" applyNumberFormat="1" applyFont="1" applyFill="1" applyBorder="1" applyAlignment="1">
      <alignment horizontal="right" vertical="center" wrapText="1"/>
    </xf>
    <xf numFmtId="0" fontId="17" fillId="2" borderId="0" xfId="0" applyFont="1" applyFill="1" applyAlignment="1">
      <alignment horizontal="center"/>
    </xf>
    <xf numFmtId="2" fontId="15" fillId="3" borderId="2" xfId="0" applyNumberFormat="1" applyFont="1" applyFill="1" applyBorder="1" applyAlignment="1">
      <alignment horizontal="right" vertical="center" wrapText="1"/>
    </xf>
    <xf numFmtId="2" fontId="15" fillId="3" borderId="3" xfId="0" applyNumberFormat="1" applyFont="1" applyFill="1" applyBorder="1" applyAlignment="1">
      <alignment horizontal="right" vertical="center" wrapText="1"/>
    </xf>
    <xf numFmtId="0" fontId="19" fillId="2" borderId="10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 wrapText="1"/>
    </xf>
    <xf numFmtId="0" fontId="19" fillId="2" borderId="12" xfId="0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5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</xdr:colOff>
      <xdr:row>19</xdr:row>
      <xdr:rowOff>53341</xdr:rowOff>
    </xdr:from>
    <xdr:to>
      <xdr:col>7</xdr:col>
      <xdr:colOff>612295</xdr:colOff>
      <xdr:row>41</xdr:row>
      <xdr:rowOff>110491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C5F57AE-DDD7-545E-152F-FCB17EE21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1980" y="5410201"/>
          <a:ext cx="6441595" cy="3661410"/>
        </a:xfrm>
        <a:prstGeom prst="rect">
          <a:avLst/>
        </a:prstGeom>
      </xdr:spPr>
    </xdr:pic>
    <xdr:clientData/>
  </xdr:twoCellAnchor>
  <xdr:twoCellAnchor editAs="oneCell">
    <xdr:from>
      <xdr:col>1</xdr:col>
      <xdr:colOff>99061</xdr:colOff>
      <xdr:row>43</xdr:row>
      <xdr:rowOff>15240</xdr:rowOff>
    </xdr:from>
    <xdr:to>
      <xdr:col>8</xdr:col>
      <xdr:colOff>453391</xdr:colOff>
      <xdr:row>67</xdr:row>
      <xdr:rowOff>152096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ACD5ECF-FEDF-7224-9921-7F9A5F387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5281" y="9212580"/>
          <a:ext cx="7385685" cy="3977336"/>
        </a:xfrm>
        <a:prstGeom prst="rect">
          <a:avLst/>
        </a:prstGeom>
      </xdr:spPr>
    </xdr:pic>
    <xdr:clientData/>
  </xdr:twoCellAnchor>
  <xdr:twoCellAnchor editAs="oneCell">
    <xdr:from>
      <xdr:col>1</xdr:col>
      <xdr:colOff>83821</xdr:colOff>
      <xdr:row>68</xdr:row>
      <xdr:rowOff>137161</xdr:rowOff>
    </xdr:from>
    <xdr:to>
      <xdr:col>8</xdr:col>
      <xdr:colOff>573405</xdr:colOff>
      <xdr:row>92</xdr:row>
      <xdr:rowOff>34158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554CE5F-36A4-07E7-842E-9B13515E4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0041" y="13335001"/>
          <a:ext cx="7530464" cy="3727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falabella.com/falabella-cl/product/126590648/Bolso-de-viaje-Kross-L-131-lts-rojo-F-la-Maleta-de-Chile-F/126590649" TargetMode="External"/><Relationship Id="rId1" Type="http://schemas.openxmlformats.org/officeDocument/2006/relationships/hyperlink" Target="https://perfumeriamilagros.cl/producto/philips-plancha-cabello-straight-care-bhs376-00/?utm_source=Google%20Shopping&amp;utm_campaign=Merchant%20Center&amp;utm_medium=cpc&amp;utm_term=11461&amp;srsltid=AfmBOorb6z66GoQbxtnewwWczkJD3QxuOx_DrLA7HlkgIssvhkelQEY4l3E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5"/>
  <sheetViews>
    <sheetView showGridLines="0" zoomScale="85" zoomScaleNormal="85" workbookViewId="0">
      <selection activeCell="D24" sqref="D24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2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3"/>
      <c r="C2" s="43"/>
      <c r="D2" s="87" t="s">
        <v>52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</row>
    <row r="3" spans="2:25" ht="15">
      <c r="B3" s="81" t="s">
        <v>10</v>
      </c>
      <c r="C3" s="43"/>
      <c r="D3" s="80" t="s">
        <v>2</v>
      </c>
      <c r="E3" s="46"/>
      <c r="F3" s="149" t="s">
        <v>0</v>
      </c>
      <c r="G3" s="150"/>
      <c r="H3" s="150"/>
      <c r="I3" s="151"/>
      <c r="J3" s="47"/>
      <c r="K3" s="152" t="s">
        <v>1</v>
      </c>
      <c r="L3" s="152"/>
      <c r="M3" s="153"/>
      <c r="N3" s="153"/>
      <c r="O3" s="153"/>
      <c r="P3" s="153"/>
      <c r="Q3" s="48"/>
      <c r="R3" s="45"/>
      <c r="S3" s="45"/>
      <c r="T3" s="45"/>
      <c r="U3" s="45"/>
      <c r="V3" s="45"/>
      <c r="W3" s="44"/>
    </row>
    <row r="4" spans="2:25" ht="15">
      <c r="B4" s="88"/>
      <c r="C4" s="89"/>
      <c r="D4" s="90" t="s">
        <v>53</v>
      </c>
      <c r="E4" s="47"/>
      <c r="F4" s="91"/>
      <c r="G4" s="88"/>
      <c r="H4" s="88"/>
      <c r="I4" s="88"/>
      <c r="J4" s="47"/>
      <c r="K4" s="91"/>
      <c r="L4" s="91"/>
      <c r="M4" s="88"/>
      <c r="N4" s="88"/>
      <c r="O4" s="88"/>
      <c r="P4" s="88"/>
      <c r="Q4" s="48"/>
      <c r="R4" s="45"/>
      <c r="S4" s="45"/>
      <c r="T4" s="45"/>
      <c r="U4" s="45"/>
      <c r="V4" s="45"/>
      <c r="W4" s="44"/>
    </row>
    <row r="5" spans="2:25" ht="15">
      <c r="B5" s="88"/>
      <c r="C5" s="89"/>
      <c r="D5" s="87" t="s">
        <v>33</v>
      </c>
      <c r="E5" s="47"/>
      <c r="F5" s="91"/>
      <c r="G5" s="88"/>
      <c r="H5" s="88"/>
      <c r="I5" s="88"/>
      <c r="J5" s="47"/>
      <c r="K5" s="91"/>
      <c r="L5" s="91"/>
      <c r="M5" s="88"/>
      <c r="N5" s="88"/>
      <c r="O5" s="88"/>
      <c r="P5" s="88"/>
      <c r="Q5" s="48"/>
      <c r="R5" s="45"/>
      <c r="S5" s="45"/>
      <c r="T5" s="45"/>
      <c r="U5" s="45"/>
      <c r="V5" s="45"/>
      <c r="W5" s="44"/>
    </row>
    <row r="6" spans="2:25" ht="15">
      <c r="B6" s="50">
        <v>1</v>
      </c>
      <c r="C6" s="51"/>
      <c r="D6" s="92" t="s">
        <v>39</v>
      </c>
      <c r="E6" s="52"/>
      <c r="F6" s="53" t="s">
        <v>3</v>
      </c>
      <c r="G6" s="50" t="s">
        <v>4</v>
      </c>
      <c r="H6" s="54" t="s">
        <v>5</v>
      </c>
      <c r="I6" s="55" t="s">
        <v>6</v>
      </c>
      <c r="J6" s="49"/>
      <c r="K6" s="53" t="s">
        <v>3</v>
      </c>
      <c r="L6" s="50" t="s">
        <v>4</v>
      </c>
      <c r="M6" s="54" t="s">
        <v>5</v>
      </c>
      <c r="N6" s="55" t="s">
        <v>6</v>
      </c>
      <c r="O6" s="53" t="s">
        <v>7</v>
      </c>
      <c r="P6" s="58" t="s">
        <v>8</v>
      </c>
      <c r="Q6" s="56"/>
      <c r="R6" s="158" t="s">
        <v>9</v>
      </c>
      <c r="S6" s="158"/>
      <c r="T6" s="158"/>
      <c r="U6" s="158"/>
      <c r="V6" s="158"/>
      <c r="W6" s="57"/>
    </row>
    <row r="7" spans="2:25" ht="15">
      <c r="B7" s="93" t="s">
        <v>50</v>
      </c>
      <c r="C7" s="43"/>
      <c r="D7" s="127" t="s">
        <v>47</v>
      </c>
      <c r="E7" s="59"/>
      <c r="F7" s="61">
        <v>1</v>
      </c>
      <c r="G7" s="62" t="s">
        <v>48</v>
      </c>
      <c r="H7" s="63">
        <v>25000</v>
      </c>
      <c r="I7" s="63">
        <f t="shared" ref="I7:I8" si="0">+F7*H7</f>
        <v>25000</v>
      </c>
      <c r="J7" s="60"/>
      <c r="K7" s="61">
        <v>1</v>
      </c>
      <c r="L7" s="62" t="s">
        <v>48</v>
      </c>
      <c r="M7" s="63">
        <v>25000</v>
      </c>
      <c r="N7" s="63">
        <f t="shared" ref="N7:N8" si="1">+K7*M7</f>
        <v>25000</v>
      </c>
      <c r="O7" s="65">
        <v>0</v>
      </c>
      <c r="P7" s="63">
        <f t="shared" ref="P7:P8" si="2">+(-N7*O7)+N7</f>
        <v>25000</v>
      </c>
      <c r="Q7" s="64"/>
      <c r="R7" s="161"/>
      <c r="S7" s="162"/>
      <c r="T7" s="162"/>
      <c r="U7" s="162"/>
      <c r="V7" s="162"/>
      <c r="W7" s="163"/>
    </row>
    <row r="8" spans="2:25" ht="15">
      <c r="B8" s="93" t="s">
        <v>51</v>
      </c>
      <c r="C8" s="43"/>
      <c r="D8" s="127" t="s">
        <v>49</v>
      </c>
      <c r="E8" s="59"/>
      <c r="F8" s="61">
        <v>1</v>
      </c>
      <c r="G8" s="62" t="s">
        <v>48</v>
      </c>
      <c r="H8" s="63">
        <v>50000</v>
      </c>
      <c r="I8" s="63">
        <f t="shared" si="0"/>
        <v>50000</v>
      </c>
      <c r="J8" s="60"/>
      <c r="K8" s="61">
        <v>1</v>
      </c>
      <c r="L8" s="62" t="s">
        <v>48</v>
      </c>
      <c r="M8" s="63">
        <v>34990</v>
      </c>
      <c r="N8" s="63">
        <f t="shared" si="1"/>
        <v>34990</v>
      </c>
      <c r="O8" s="65">
        <v>0</v>
      </c>
      <c r="P8" s="63">
        <f t="shared" si="2"/>
        <v>34990</v>
      </c>
      <c r="Q8" s="64"/>
      <c r="R8" s="164"/>
      <c r="S8" s="165"/>
      <c r="T8" s="165"/>
      <c r="U8" s="165"/>
      <c r="V8" s="165"/>
      <c r="W8" s="166"/>
    </row>
    <row r="9" spans="2:25" ht="13.15" customHeight="1"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</row>
    <row r="10" spans="2:25" ht="15">
      <c r="B10" s="66"/>
      <c r="C10" s="43"/>
      <c r="D10" s="94"/>
      <c r="E10" s="82"/>
      <c r="F10" s="159" t="s">
        <v>38</v>
      </c>
      <c r="G10" s="160"/>
      <c r="H10" s="160"/>
      <c r="I10" s="95">
        <f>SUM(I7:I8)</f>
        <v>75000</v>
      </c>
      <c r="J10" s="60"/>
      <c r="K10" s="159" t="s">
        <v>11</v>
      </c>
      <c r="L10" s="160"/>
      <c r="M10" s="160"/>
      <c r="N10" s="160"/>
      <c r="O10" s="160"/>
      <c r="P10" s="96">
        <f>SUM(P6:P8)</f>
        <v>59990</v>
      </c>
      <c r="Q10" s="67"/>
      <c r="R10" s="68"/>
      <c r="S10" s="68"/>
      <c r="T10" s="68"/>
      <c r="U10" s="68"/>
      <c r="V10" s="68"/>
      <c r="W10" s="69"/>
    </row>
    <row r="11" spans="2:25" ht="15">
      <c r="B11" s="66"/>
      <c r="C11" s="43"/>
      <c r="D11" s="97"/>
      <c r="E11" s="97"/>
      <c r="F11" s="154" t="s">
        <v>12</v>
      </c>
      <c r="G11" s="155"/>
      <c r="H11" s="155"/>
      <c r="I11" s="98">
        <f>SUM(I10:I10)</f>
        <v>75000</v>
      </c>
      <c r="J11" s="60"/>
      <c r="K11" s="154" t="s">
        <v>12</v>
      </c>
      <c r="L11" s="155"/>
      <c r="M11" s="155"/>
      <c r="N11" s="155"/>
      <c r="O11" s="155"/>
      <c r="P11" s="99">
        <f>SUM(P10:P10)</f>
        <v>59990</v>
      </c>
      <c r="Q11" s="70"/>
      <c r="R11" s="71"/>
      <c r="S11" s="71"/>
      <c r="T11" s="71"/>
      <c r="U11" s="71"/>
      <c r="V11" s="71"/>
      <c r="W11" s="72"/>
    </row>
    <row r="12" spans="2:25" ht="13.9" hidden="1" customHeight="1">
      <c r="B12" s="66"/>
      <c r="C12" s="43"/>
      <c r="D12" s="97"/>
      <c r="E12" s="100"/>
      <c r="F12" s="86"/>
      <c r="G12" s="156" t="s">
        <v>34</v>
      </c>
      <c r="H12" s="156"/>
      <c r="I12" s="101"/>
      <c r="J12" s="73"/>
      <c r="K12" s="157" t="s">
        <v>35</v>
      </c>
      <c r="L12" s="156"/>
      <c r="M12" s="156"/>
      <c r="N12" s="156"/>
      <c r="O12" s="156"/>
      <c r="P12" s="102"/>
      <c r="Q12" s="70"/>
      <c r="R12" s="71"/>
      <c r="S12" s="71"/>
      <c r="T12" s="71"/>
      <c r="U12" s="71"/>
      <c r="V12" s="71"/>
      <c r="W12" s="72"/>
    </row>
    <row r="13" spans="2:25" ht="15">
      <c r="B13" s="66"/>
      <c r="C13" s="43"/>
      <c r="D13" s="43"/>
      <c r="E13" s="103"/>
      <c r="F13" s="84"/>
      <c r="G13" s="147" t="s">
        <v>36</v>
      </c>
      <c r="H13" s="147"/>
      <c r="I13" s="104">
        <f>+I11+I12</f>
        <v>75000</v>
      </c>
      <c r="J13" s="60"/>
      <c r="K13" s="148" t="s">
        <v>13</v>
      </c>
      <c r="L13" s="147"/>
      <c r="M13" s="147"/>
      <c r="N13" s="147"/>
      <c r="O13" s="147"/>
      <c r="P13" s="108">
        <f>SUM(P11:P12)</f>
        <v>59990</v>
      </c>
      <c r="Q13" s="75"/>
      <c r="R13" s="71"/>
      <c r="S13" s="71"/>
      <c r="T13" s="71"/>
      <c r="U13" s="71"/>
      <c r="V13" s="71"/>
      <c r="W13" s="72"/>
    </row>
    <row r="14" spans="2:25" ht="15">
      <c r="B14" s="66"/>
      <c r="C14" s="43"/>
      <c r="D14" s="97"/>
      <c r="E14" s="105"/>
      <c r="F14" s="84"/>
      <c r="G14" s="85"/>
      <c r="H14" s="85"/>
      <c r="I14" s="106"/>
      <c r="J14" s="60"/>
      <c r="K14" s="84"/>
      <c r="L14" s="85"/>
      <c r="M14" s="85"/>
      <c r="N14" s="85"/>
      <c r="O14" s="85"/>
      <c r="P14" s="74"/>
      <c r="Q14" s="75"/>
      <c r="R14" s="71"/>
      <c r="S14" s="71"/>
      <c r="T14" s="71"/>
      <c r="U14" s="71"/>
      <c r="V14" s="71"/>
      <c r="W14" s="72"/>
    </row>
    <row r="15" spans="2:25" ht="15">
      <c r="B15" s="66"/>
      <c r="C15" s="43"/>
      <c r="D15" s="97"/>
      <c r="E15" s="83"/>
      <c r="F15" s="145"/>
      <c r="G15" s="146"/>
      <c r="H15" s="146"/>
      <c r="I15" s="107"/>
      <c r="J15" s="60"/>
      <c r="K15" s="145"/>
      <c r="L15" s="146"/>
      <c r="M15" s="146"/>
      <c r="N15" s="146"/>
      <c r="O15" s="146"/>
      <c r="P15" s="76"/>
      <c r="Q15" s="76"/>
      <c r="R15" s="76"/>
      <c r="S15" s="76"/>
      <c r="T15" s="77"/>
      <c r="U15" s="77"/>
      <c r="V15" s="77"/>
      <c r="W15" s="78"/>
      <c r="Y15" s="1" t="e">
        <f>LOWER(#REF!)</f>
        <v>#REF!</v>
      </c>
    </row>
    <row r="28" ht="15" customHeight="1"/>
    <row r="35" ht="13.9" customHeight="1"/>
  </sheetData>
  <mergeCells count="15">
    <mergeCell ref="R6:V6"/>
    <mergeCell ref="K10:O10"/>
    <mergeCell ref="R7:W7"/>
    <mergeCell ref="F10:H10"/>
    <mergeCell ref="R8:W8"/>
    <mergeCell ref="F15:H15"/>
    <mergeCell ref="K15:O15"/>
    <mergeCell ref="G13:H13"/>
    <mergeCell ref="K13:O13"/>
    <mergeCell ref="F3:I3"/>
    <mergeCell ref="K3:P3"/>
    <mergeCell ref="F11:H11"/>
    <mergeCell ref="K11:O11"/>
    <mergeCell ref="G12:H12"/>
    <mergeCell ref="K12:O12"/>
  </mergeCells>
  <phoneticPr fontId="11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C2" sqref="C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12" customWidth="1"/>
    <col min="6" max="6" width="12.7109375" style="112" customWidth="1"/>
    <col min="7" max="7" width="6" style="2" customWidth="1"/>
    <col min="8" max="8" width="12.7109375" style="112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4.85546875" style="38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79"/>
    </row>
    <row r="3" spans="1:15">
      <c r="C3" s="79"/>
    </row>
    <row r="4" spans="1:15">
      <c r="B4" s="9" t="s">
        <v>26</v>
      </c>
      <c r="C4" s="9" t="s">
        <v>25</v>
      </c>
      <c r="D4" s="167" t="s">
        <v>14</v>
      </c>
      <c r="E4" s="167"/>
      <c r="F4" s="167"/>
      <c r="G4" s="167" t="s">
        <v>15</v>
      </c>
      <c r="H4" s="167"/>
      <c r="I4" s="167"/>
      <c r="J4" s="167"/>
      <c r="K4" s="167"/>
      <c r="L4" s="167"/>
    </row>
    <row r="5" spans="1:15">
      <c r="B5" s="5"/>
      <c r="C5" s="110" t="s">
        <v>52</v>
      </c>
      <c r="D5" s="10" t="s">
        <v>16</v>
      </c>
      <c r="E5" s="113" t="s">
        <v>18</v>
      </c>
      <c r="F5" s="123" t="s">
        <v>18</v>
      </c>
      <c r="G5" s="14" t="s">
        <v>16</v>
      </c>
      <c r="H5" s="11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1" t="s">
        <v>53</v>
      </c>
      <c r="D6" s="12"/>
      <c r="E6" s="114" t="s">
        <v>17</v>
      </c>
      <c r="F6" s="124" t="s">
        <v>22</v>
      </c>
      <c r="G6" s="15"/>
      <c r="H6" s="11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130">
        <v>1</v>
      </c>
      <c r="C7" s="131" t="s">
        <v>41</v>
      </c>
      <c r="D7" s="132">
        <v>1</v>
      </c>
      <c r="E7" s="133">
        <v>30000</v>
      </c>
      <c r="F7" s="134">
        <f t="shared" ref="F7:F11" si="0">E7*D7</f>
        <v>30000</v>
      </c>
      <c r="G7" s="132">
        <v>1</v>
      </c>
      <c r="H7" s="135">
        <v>29990</v>
      </c>
      <c r="I7" s="133">
        <f>H7*G7</f>
        <v>29990</v>
      </c>
      <c r="J7" s="141">
        <v>0.3</v>
      </c>
      <c r="K7" s="142">
        <f>ROUND(I7-(I7*J7),2)</f>
        <v>20993</v>
      </c>
      <c r="L7" s="33"/>
      <c r="O7" s="128" t="s">
        <v>40</v>
      </c>
    </row>
    <row r="8" spans="1:15" ht="15">
      <c r="A8" s="4"/>
      <c r="B8" s="130">
        <v>2</v>
      </c>
      <c r="C8" s="131" t="s">
        <v>42</v>
      </c>
      <c r="D8" s="132">
        <v>1</v>
      </c>
      <c r="E8" s="133">
        <v>20000</v>
      </c>
      <c r="F8" s="134">
        <f t="shared" si="0"/>
        <v>20000</v>
      </c>
      <c r="G8" s="132">
        <v>1</v>
      </c>
      <c r="H8" s="135">
        <v>22990</v>
      </c>
      <c r="I8" s="133">
        <f t="shared" ref="I8:I11" si="1">H8*G8</f>
        <v>22990</v>
      </c>
      <c r="J8" s="141">
        <v>0.3</v>
      </c>
      <c r="K8" s="142">
        <f t="shared" ref="K8:K11" si="2">ROUND(I8-(I8*J8),2)</f>
        <v>16093</v>
      </c>
      <c r="L8" s="33"/>
      <c r="O8" s="32"/>
    </row>
    <row r="9" spans="1:15" s="119" customFormat="1" ht="15">
      <c r="A9" s="117"/>
      <c r="B9" s="136">
        <v>3</v>
      </c>
      <c r="C9" s="137" t="s">
        <v>43</v>
      </c>
      <c r="D9" s="138">
        <v>1</v>
      </c>
      <c r="E9" s="139">
        <v>80000</v>
      </c>
      <c r="F9" s="134">
        <f t="shared" si="0"/>
        <v>80000</v>
      </c>
      <c r="G9" s="138">
        <v>1</v>
      </c>
      <c r="H9" s="135">
        <v>80000</v>
      </c>
      <c r="I9" s="139">
        <f t="shared" si="1"/>
        <v>80000</v>
      </c>
      <c r="J9" s="143">
        <v>0.5</v>
      </c>
      <c r="K9" s="144">
        <f t="shared" si="2"/>
        <v>40000</v>
      </c>
      <c r="L9" s="118"/>
      <c r="O9" s="120"/>
    </row>
    <row r="10" spans="1:15" s="119" customFormat="1" ht="15">
      <c r="A10" s="117"/>
      <c r="B10" s="136">
        <v>4</v>
      </c>
      <c r="C10" s="140" t="s">
        <v>44</v>
      </c>
      <c r="D10" s="138">
        <v>1</v>
      </c>
      <c r="E10" s="139">
        <v>100000</v>
      </c>
      <c r="F10" s="134">
        <f t="shared" si="0"/>
        <v>100000</v>
      </c>
      <c r="G10" s="138">
        <v>1</v>
      </c>
      <c r="H10" s="135">
        <v>100000</v>
      </c>
      <c r="I10" s="139">
        <f t="shared" si="1"/>
        <v>100000</v>
      </c>
      <c r="J10" s="143">
        <v>0.5</v>
      </c>
      <c r="K10" s="144">
        <f t="shared" si="2"/>
        <v>50000</v>
      </c>
      <c r="L10" s="118"/>
      <c r="O10" s="120"/>
    </row>
    <row r="11" spans="1:15" s="119" customFormat="1" ht="15">
      <c r="A11" s="117"/>
      <c r="B11" s="136">
        <v>5</v>
      </c>
      <c r="C11" s="140" t="s">
        <v>45</v>
      </c>
      <c r="D11" s="138">
        <v>1</v>
      </c>
      <c r="E11" s="139">
        <v>80000</v>
      </c>
      <c r="F11" s="134">
        <f t="shared" si="0"/>
        <v>80000</v>
      </c>
      <c r="G11" s="138">
        <v>1</v>
      </c>
      <c r="H11" s="135">
        <v>49990</v>
      </c>
      <c r="I11" s="139">
        <f t="shared" si="1"/>
        <v>49990</v>
      </c>
      <c r="J11" s="143">
        <v>0.7</v>
      </c>
      <c r="K11" s="144">
        <f t="shared" si="2"/>
        <v>14997</v>
      </c>
      <c r="L11" s="118"/>
      <c r="O11" s="129" t="s">
        <v>46</v>
      </c>
    </row>
    <row r="12" spans="1:15" s="119" customFormat="1">
      <c r="A12" s="117"/>
      <c r="B12" s="16"/>
      <c r="C12" s="19"/>
      <c r="D12" s="20"/>
      <c r="E12" s="115"/>
      <c r="F12" s="125"/>
      <c r="G12" s="21"/>
      <c r="H12" s="115"/>
      <c r="I12" s="19"/>
      <c r="J12" s="19"/>
      <c r="K12" s="20"/>
      <c r="L12" s="34"/>
    </row>
    <row r="13" spans="1:15" s="119" customFormat="1" ht="15">
      <c r="A13" s="117"/>
      <c r="B13" s="17"/>
      <c r="C13" s="22"/>
      <c r="D13" s="174" t="s">
        <v>37</v>
      </c>
      <c r="E13" s="174"/>
      <c r="F13" s="109">
        <f>SUM(F7:F11)</f>
        <v>310000</v>
      </c>
      <c r="G13" s="28" t="s">
        <v>24</v>
      </c>
      <c r="H13" s="121"/>
      <c r="I13" s="29"/>
      <c r="J13" s="30"/>
      <c r="K13" s="31">
        <f>SUM(K7:K12)</f>
        <v>142083</v>
      </c>
      <c r="L13" s="35"/>
      <c r="O13" s="120"/>
    </row>
    <row r="14" spans="1:15" s="119" customFormat="1" ht="15">
      <c r="A14" s="117"/>
      <c r="B14" s="18"/>
      <c r="C14" s="23"/>
      <c r="D14" s="24"/>
      <c r="E14" s="116"/>
      <c r="F14" s="126"/>
      <c r="G14" s="6"/>
      <c r="H14" s="116"/>
      <c r="I14" s="25"/>
      <c r="J14" s="26"/>
      <c r="K14" s="27"/>
      <c r="L14" s="36"/>
      <c r="O14" s="120"/>
    </row>
    <row r="15" spans="1:15" ht="15">
      <c r="A15" s="4"/>
      <c r="G15" s="3"/>
      <c r="H15" s="122"/>
      <c r="I15" s="3"/>
      <c r="J15" s="7"/>
      <c r="K15" s="8"/>
      <c r="L15" s="37"/>
      <c r="O15" s="32"/>
    </row>
    <row r="16" spans="1:15" ht="15.75">
      <c r="A16" s="4"/>
      <c r="D16" s="168" t="s">
        <v>30</v>
      </c>
      <c r="E16" s="169"/>
      <c r="F16" s="39">
        <f>'Daños Edificio'!I13</f>
        <v>75000</v>
      </c>
      <c r="J16" s="168" t="s">
        <v>30</v>
      </c>
      <c r="K16" s="169"/>
      <c r="L16" s="39">
        <f>'Daños Edificio'!P13</f>
        <v>59990</v>
      </c>
      <c r="O16" s="32"/>
    </row>
    <row r="17" spans="1:15" ht="15.75">
      <c r="A17" s="4"/>
      <c r="D17" s="170" t="s">
        <v>31</v>
      </c>
      <c r="E17" s="171"/>
      <c r="F17" s="40">
        <f>F13</f>
        <v>310000</v>
      </c>
      <c r="J17" s="170" t="s">
        <v>31</v>
      </c>
      <c r="K17" s="171"/>
      <c r="L17" s="40">
        <f>K13</f>
        <v>142083</v>
      </c>
      <c r="O17" s="32"/>
    </row>
    <row r="18" spans="1:15" ht="15.75">
      <c r="A18" s="4"/>
      <c r="D18" s="172" t="s">
        <v>32</v>
      </c>
      <c r="E18" s="173"/>
      <c r="F18" s="41">
        <f>SUM(F16:F17)</f>
        <v>385000</v>
      </c>
      <c r="J18" s="172" t="s">
        <v>32</v>
      </c>
      <c r="K18" s="173"/>
      <c r="L18" s="41">
        <f>SUM(L16:L17)</f>
        <v>202073</v>
      </c>
      <c r="O18" s="32"/>
    </row>
    <row r="19" spans="1:15" ht="15">
      <c r="A19" s="4"/>
      <c r="O19" s="32"/>
    </row>
    <row r="20" spans="1:15" ht="15">
      <c r="A20" s="4"/>
      <c r="O20" s="32"/>
    </row>
    <row r="21" spans="1:15" ht="15">
      <c r="A21" s="4"/>
      <c r="O21" s="32"/>
    </row>
    <row r="22" spans="1:15" ht="15">
      <c r="A22" s="4"/>
      <c r="O22" s="32"/>
    </row>
    <row r="225" ht="12.6" customHeight="1"/>
  </sheetData>
  <mergeCells count="9">
    <mergeCell ref="D4:F4"/>
    <mergeCell ref="G4:L4"/>
    <mergeCell ref="J16:K16"/>
    <mergeCell ref="J17:K17"/>
    <mergeCell ref="J18:K18"/>
    <mergeCell ref="D13:E13"/>
    <mergeCell ref="D16:E16"/>
    <mergeCell ref="D17:E17"/>
    <mergeCell ref="D18:E18"/>
  </mergeCells>
  <hyperlinks>
    <hyperlink ref="O7" r:id="rId1" xr:uid="{DF22B7E0-2897-4272-AAE1-0D647944C80F}"/>
    <hyperlink ref="O11" r:id="rId2" xr:uid="{8003AD7E-DF3C-4063-8CE9-F6F1DD5C8FAF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2024-02-23T14:23:11Z</dcterms:modified>
</cp:coreProperties>
</file>