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386D5A11-22A8-4D00-A722-13FCFE946268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N15" i="1"/>
  <c r="P15" i="1" s="1"/>
  <c r="I14" i="1" l="1"/>
  <c r="N14" i="1"/>
  <c r="P14" i="1" s="1"/>
  <c r="K16" i="3"/>
  <c r="K17" i="3"/>
  <c r="K18" i="3"/>
  <c r="K19" i="3"/>
  <c r="K20" i="3"/>
  <c r="K21" i="3"/>
  <c r="K22" i="3"/>
  <c r="I11" i="1"/>
  <c r="N11" i="1"/>
  <c r="P11" i="1" s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2" i="1"/>
  <c r="P12" i="1" s="1"/>
  <c r="N13" i="1"/>
  <c r="P13" i="1" s="1"/>
  <c r="I8" i="1"/>
  <c r="I9" i="1"/>
  <c r="I12" i="1"/>
  <c r="I13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7" i="1" l="1"/>
  <c r="I18" i="1" s="1"/>
  <c r="I19" i="1" s="1"/>
  <c r="P17" i="1"/>
  <c r="P18" i="1" s="1"/>
  <c r="P19" i="1" s="1"/>
  <c r="I20" i="1" l="1"/>
  <c r="P20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<sst xmlns="http://schemas.openxmlformats.org/spreadsheetml/2006/main" count="87" uniqueCount="63">
  <si>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</si>
  <si>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</si>
  <si>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</si>
  <si>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</si>
  <si>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</si>
  <si>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</si>
  <si>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</si>
  <si>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</si>
  <si>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</si>
  <si>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</si>
  <si>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</si>
  <si>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</si>
  <si>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</si>
  <si>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</si>
  <si>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</si>
  <si>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</si>
  <si>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</si>
  <si>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</si>
  <si>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</si>
  <si>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</si>
  <si>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</si>
  <si>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</si>
  <si>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</si>
  <si>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</si>
  <si>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</si>
  <si>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</si>
  <si>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</si>
  <si>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</si>
  <si>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</si>
  <si>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</si>
  <si>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</si>
  <si>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</si>
  <si>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</si>
  <si>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</si>
  <si>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</si>
  <si>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</si>
  <si>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</si>
  <si>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</si>
  <si>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</si>
  <si>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</si>
  <si>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Esmalte al agua 1/4 galón Directo Sobre Hongos blanco semi mate Sherwin Williams</t>
  </si>
  <si>
    <t>galon</t>
  </si>
  <si>
    <t>Pasta muro 1 tineta F-15 blanco Tajamar</t>
  </si>
  <si>
    <t>tineta</t>
  </si>
  <si>
    <t>Insumos de pastamuro y pintura</t>
  </si>
  <si>
    <t>gl</t>
  </si>
  <si>
    <t>Mano de Obra</t>
  </si>
  <si>
    <t>Raspado de superficie</t>
  </si>
  <si>
    <t xml:space="preserve">Pintura </t>
  </si>
  <si>
    <t>Empastado</t>
  </si>
  <si>
    <t>m2</t>
  </si>
  <si>
    <t>1.1</t>
  </si>
  <si>
    <t>1.2</t>
  </si>
  <si>
    <t>1.3</t>
  </si>
  <si>
    <t>2.1</t>
  </si>
  <si>
    <t>2.2</t>
  </si>
  <si>
    <t>2.3</t>
  </si>
  <si>
    <t>Limpieza</t>
  </si>
  <si>
    <t>2.4</t>
  </si>
  <si>
    <t>Miriam Haydee Neira Retamal</t>
  </si>
  <si>
    <t>Carmen N°32, Santiago</t>
  </si>
  <si>
    <t>2.5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</si>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</sst>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abSelected="1" zoomScale="85" zoomScaleNormal="85" workbookViewId="0">
      <selection activeCell="D4" sqref="D4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0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59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1" t="s">
        <v>0</v>
      </c>
      <c r="G3" s="152"/>
      <c r="H3" s="152"/>
      <c r="I3" s="153"/>
      <c r="J3" s="54"/>
      <c r="K3" s="154" t="s">
        <v>1</v>
      </c>
      <c r="L3" s="154"/>
      <c r="M3" s="155"/>
      <c r="N3" s="155"/>
      <c r="O3" s="155"/>
      <c r="P3" s="155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60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28.5">
      <c r="B7" s="100" t="s">
        <v>51</v>
      </c>
      <c r="C7" s="50"/>
      <c r="D7" s="145" t="s">
        <v>40</v>
      </c>
      <c r="E7" s="66"/>
      <c r="F7" s="68">
        <v>0</v>
      </c>
      <c r="G7" s="69"/>
      <c r="H7" s="70">
        <v>0</v>
      </c>
      <c r="I7" s="70">
        <f t="shared" ref="I7:I15" si="0">+F7*H7</f>
        <v>0</v>
      </c>
      <c r="J7" s="67"/>
      <c r="K7" s="68">
        <v>1</v>
      </c>
      <c r="L7" s="69" t="s">
        <v>41</v>
      </c>
      <c r="M7" s="70">
        <v>15190</v>
      </c>
      <c r="N7" s="70">
        <f t="shared" ref="N7:N15" si="1">+K7*M7</f>
        <v>15190</v>
      </c>
      <c r="O7" s="72">
        <v>0</v>
      </c>
      <c r="P7" s="70">
        <f t="shared" ref="P7:P15" si="2">+(-N7*O7)+N7</f>
        <v>15190</v>
      </c>
      <c r="Q7" s="71"/>
      <c r="R7" s="162"/>
      <c r="S7" s="163"/>
      <c r="T7" s="163"/>
      <c r="U7" s="163"/>
      <c r="V7" s="163"/>
      <c r="W7" s="164"/>
    </row>
    <row r="8" spans="2:25" ht="15">
      <c r="B8" s="100" t="s">
        <v>52</v>
      </c>
      <c r="C8" s="50"/>
      <c r="D8" s="145" t="s">
        <v>42</v>
      </c>
      <c r="E8" s="66"/>
      <c r="F8" s="68">
        <v>0</v>
      </c>
      <c r="G8" s="69"/>
      <c r="H8" s="70">
        <v>0</v>
      </c>
      <c r="I8" s="70">
        <f t="shared" si="0"/>
        <v>0</v>
      </c>
      <c r="J8" s="67"/>
      <c r="K8" s="68">
        <v>1</v>
      </c>
      <c r="L8" s="69" t="s">
        <v>43</v>
      </c>
      <c r="M8" s="70">
        <v>15090</v>
      </c>
      <c r="N8" s="70">
        <f t="shared" si="1"/>
        <v>15090</v>
      </c>
      <c r="O8" s="72">
        <v>0</v>
      </c>
      <c r="P8" s="70">
        <f t="shared" si="2"/>
        <v>15090</v>
      </c>
      <c r="Q8" s="71"/>
      <c r="R8" s="162"/>
      <c r="S8" s="163"/>
      <c r="T8" s="163"/>
      <c r="U8" s="163"/>
      <c r="V8" s="163"/>
      <c r="W8" s="164"/>
    </row>
    <row r="9" spans="2:25" ht="13.15" customHeight="1">
      <c r="B9" s="100" t="s">
        <v>53</v>
      </c>
      <c r="C9" s="50"/>
      <c r="D9" s="138" t="s">
        <v>44</v>
      </c>
      <c r="E9" s="66"/>
      <c r="F9" s="68"/>
      <c r="G9" s="69"/>
      <c r="H9" s="70"/>
      <c r="I9" s="70">
        <f t="shared" si="0"/>
        <v>0</v>
      </c>
      <c r="J9" s="67"/>
      <c r="K9" s="68">
        <v>1</v>
      </c>
      <c r="L9" s="69" t="s">
        <v>45</v>
      </c>
      <c r="M9" s="70">
        <v>20000</v>
      </c>
      <c r="N9" s="70">
        <f t="shared" si="1"/>
        <v>20000</v>
      </c>
      <c r="O9" s="72">
        <v>0</v>
      </c>
      <c r="P9" s="70">
        <f t="shared" si="2"/>
        <v>20000</v>
      </c>
      <c r="Q9" s="71"/>
      <c r="R9" s="162"/>
      <c r="S9" s="163"/>
      <c r="T9" s="163"/>
      <c r="U9" s="163"/>
      <c r="V9" s="163"/>
      <c r="W9" s="164"/>
    </row>
    <row r="10" spans="2:25" ht="15">
      <c r="B10" s="57">
        <v>2</v>
      </c>
      <c r="C10" s="58"/>
      <c r="D10" s="99" t="s">
        <v>46</v>
      </c>
      <c r="E10" s="59"/>
      <c r="F10" s="60" t="s">
        <v>3</v>
      </c>
      <c r="G10" s="57" t="s">
        <v>4</v>
      </c>
      <c r="H10" s="61" t="s">
        <v>5</v>
      </c>
      <c r="I10" s="62" t="s">
        <v>6</v>
      </c>
      <c r="J10" s="56"/>
      <c r="K10" s="60" t="s">
        <v>3</v>
      </c>
      <c r="L10" s="57" t="s">
        <v>4</v>
      </c>
      <c r="M10" s="61" t="s">
        <v>5</v>
      </c>
      <c r="N10" s="62" t="s">
        <v>6</v>
      </c>
      <c r="O10" s="60" t="s">
        <v>7</v>
      </c>
      <c r="P10" s="65" t="s">
        <v>8</v>
      </c>
      <c r="Q10" s="63"/>
      <c r="R10" s="146" t="s">
        <v>9</v>
      </c>
      <c r="S10" s="146"/>
      <c r="T10" s="146"/>
      <c r="U10" s="146"/>
      <c r="V10" s="146"/>
      <c r="W10" s="64"/>
    </row>
    <row r="11" spans="2:25" ht="15">
      <c r="B11" s="100" t="s">
        <v>54</v>
      </c>
      <c r="C11" s="50"/>
      <c r="D11" s="138" t="s">
        <v>47</v>
      </c>
      <c r="E11" s="66"/>
      <c r="F11" s="68">
        <v>0</v>
      </c>
      <c r="G11" s="69"/>
      <c r="H11" s="70">
        <v>0</v>
      </c>
      <c r="I11" s="70">
        <f t="shared" si="0"/>
        <v>0</v>
      </c>
      <c r="J11" s="67"/>
      <c r="K11" s="68">
        <v>8</v>
      </c>
      <c r="L11" s="69" t="s">
        <v>50</v>
      </c>
      <c r="M11" s="70">
        <v>4000</v>
      </c>
      <c r="N11" s="70">
        <f t="shared" si="1"/>
        <v>32000</v>
      </c>
      <c r="O11" s="72">
        <v>0</v>
      </c>
      <c r="P11" s="70">
        <f t="shared" si="2"/>
        <v>32000</v>
      </c>
      <c r="Q11" s="71"/>
      <c r="R11" s="162"/>
      <c r="S11" s="163"/>
      <c r="T11" s="163"/>
      <c r="U11" s="163"/>
      <c r="V11" s="163"/>
      <c r="W11" s="164"/>
    </row>
    <row r="12" spans="2:25" ht="13.9" customHeight="1">
      <c r="B12" s="100" t="s">
        <v>55</v>
      </c>
      <c r="C12" s="50"/>
      <c r="D12" s="138" t="s">
        <v>48</v>
      </c>
      <c r="E12" s="66"/>
      <c r="F12" s="68">
        <v>0</v>
      </c>
      <c r="G12" s="69"/>
      <c r="H12" s="70">
        <v>0</v>
      </c>
      <c r="I12" s="70">
        <f t="shared" si="0"/>
        <v>0</v>
      </c>
      <c r="J12" s="67"/>
      <c r="K12" s="68">
        <v>16</v>
      </c>
      <c r="L12" s="69" t="s">
        <v>50</v>
      </c>
      <c r="M12" s="70">
        <v>8500</v>
      </c>
      <c r="N12" s="70">
        <f t="shared" si="1"/>
        <v>136000</v>
      </c>
      <c r="O12" s="72">
        <v>0</v>
      </c>
      <c r="P12" s="70">
        <f t="shared" si="2"/>
        <v>136000</v>
      </c>
      <c r="Q12" s="71"/>
      <c r="R12" s="162"/>
      <c r="S12" s="163"/>
      <c r="T12" s="163"/>
      <c r="U12" s="163"/>
      <c r="V12" s="163"/>
      <c r="W12" s="164"/>
    </row>
    <row r="13" spans="2:25" ht="15">
      <c r="B13" s="100" t="s">
        <v>56</v>
      </c>
      <c r="C13" s="50"/>
      <c r="D13" s="138" t="s">
        <v>49</v>
      </c>
      <c r="E13" s="66"/>
      <c r="F13" s="68">
        <v>0</v>
      </c>
      <c r="G13" s="69"/>
      <c r="H13" s="70">
        <v>0</v>
      </c>
      <c r="I13" s="70">
        <f t="shared" si="0"/>
        <v>0</v>
      </c>
      <c r="J13" s="67"/>
      <c r="K13" s="68">
        <v>8</v>
      </c>
      <c r="L13" s="69" t="s">
        <v>50</v>
      </c>
      <c r="M13" s="70">
        <v>6000</v>
      </c>
      <c r="N13" s="70">
        <f t="shared" si="1"/>
        <v>48000</v>
      </c>
      <c r="O13" s="72">
        <v>0</v>
      </c>
      <c r="P13" s="70">
        <f t="shared" si="2"/>
        <v>48000</v>
      </c>
      <c r="Q13" s="71"/>
      <c r="R13" s="162"/>
      <c r="S13" s="163"/>
      <c r="T13" s="163"/>
      <c r="U13" s="163"/>
      <c r="V13" s="163"/>
      <c r="W13" s="164"/>
    </row>
    <row r="14" spans="2:25" ht="15">
      <c r="B14" s="100" t="s">
        <v>58</v>
      </c>
      <c r="C14" s="50"/>
      <c r="D14" s="138" t="s">
        <v>57</v>
      </c>
      <c r="E14" s="66"/>
      <c r="F14" s="68"/>
      <c r="G14" s="69"/>
      <c r="H14" s="70"/>
      <c r="I14" s="70">
        <f t="shared" si="0"/>
        <v>0</v>
      </c>
      <c r="J14" s="67"/>
      <c r="K14" s="68">
        <v>1</v>
      </c>
      <c r="L14" s="69" t="s">
        <v>45</v>
      </c>
      <c r="M14" s="70">
        <v>60000</v>
      </c>
      <c r="N14" s="70">
        <f t="shared" si="1"/>
        <v>60000</v>
      </c>
      <c r="O14" s="72">
        <v>0</v>
      </c>
      <c r="P14" s="70">
        <f t="shared" si="2"/>
        <v>60000</v>
      </c>
      <c r="Q14" s="71"/>
      <c r="R14" s="162"/>
      <c r="S14" s="163"/>
      <c r="T14" s="163"/>
      <c r="U14" s="163"/>
      <c r="V14" s="163"/>
      <c r="W14" s="164"/>
    </row>
    <row r="15" spans="2:25" ht="15">
      <c r="B15" s="100" t="s">
        <v>61</v>
      </c>
      <c r="C15" s="50"/>
      <c r="D15" s="138" t="s">
        <v>62</v>
      </c>
      <c r="E15" s="66"/>
      <c r="F15" s="68"/>
      <c r="G15" s="69"/>
      <c r="H15" s="70"/>
      <c r="I15" s="70">
        <f t="shared" si="0"/>
        <v>0</v>
      </c>
      <c r="J15" s="67"/>
      <c r="K15" s="68">
        <v>1</v>
      </c>
      <c r="L15" s="69" t="s">
        <v>45</v>
      </c>
      <c r="M15" s="70">
        <v>10000</v>
      </c>
      <c r="N15" s="70">
        <f t="shared" si="1"/>
        <v>10000</v>
      </c>
      <c r="O15" s="72">
        <v>0</v>
      </c>
      <c r="P15" s="70">
        <f t="shared" si="2"/>
        <v>10000</v>
      </c>
      <c r="Q15" s="71"/>
      <c r="R15" s="162"/>
      <c r="S15" s="163"/>
      <c r="T15" s="163"/>
      <c r="U15" s="163"/>
      <c r="V15" s="163"/>
      <c r="W15" s="164"/>
      <c r="Y15" s="1" t="str">
        <f>LOWER(D15)</f>
        <v>gastos notariales</v>
      </c>
    </row>
    <row r="16" spans="2:25" ht="14.25"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</row>
    <row r="17" spans="2:23" ht="15">
      <c r="B17" s="73"/>
      <c r="C17" s="50"/>
      <c r="D17" s="101"/>
      <c r="E17" s="89"/>
      <c r="F17" s="160" t="s">
        <v>38</v>
      </c>
      <c r="G17" s="161"/>
      <c r="H17" s="161"/>
      <c r="I17" s="102">
        <f>SUM(I7:I15)</f>
        <v>0</v>
      </c>
      <c r="J17" s="67"/>
      <c r="K17" s="160" t="s">
        <v>11</v>
      </c>
      <c r="L17" s="161"/>
      <c r="M17" s="161"/>
      <c r="N17" s="161"/>
      <c r="O17" s="161"/>
      <c r="P17" s="103">
        <f>SUM(P6:P15)</f>
        <v>336280</v>
      </c>
      <c r="Q17" s="74"/>
      <c r="R17" s="75"/>
      <c r="S17" s="75"/>
      <c r="T17" s="75"/>
      <c r="U17" s="75"/>
      <c r="V17" s="75"/>
      <c r="W17" s="76"/>
    </row>
    <row r="18" spans="2:23" ht="15">
      <c r="B18" s="73"/>
      <c r="C18" s="50"/>
      <c r="D18" s="104"/>
      <c r="E18" s="104"/>
      <c r="F18" s="156" t="s">
        <v>12</v>
      </c>
      <c r="G18" s="157"/>
      <c r="H18" s="157"/>
      <c r="I18" s="105">
        <f>SUM(I17:I17)</f>
        <v>0</v>
      </c>
      <c r="J18" s="67"/>
      <c r="K18" s="156" t="s">
        <v>12</v>
      </c>
      <c r="L18" s="157"/>
      <c r="M18" s="157"/>
      <c r="N18" s="157"/>
      <c r="O18" s="157"/>
      <c r="P18" s="106">
        <f>SUM(P17:P17)</f>
        <v>336280</v>
      </c>
      <c r="Q18" s="77"/>
      <c r="R18" s="78"/>
      <c r="S18" s="78"/>
      <c r="T18" s="78"/>
      <c r="U18" s="78"/>
      <c r="V18" s="78"/>
      <c r="W18" s="79"/>
    </row>
    <row r="19" spans="2:23" ht="15">
      <c r="B19" s="73"/>
      <c r="C19" s="50"/>
      <c r="D19" s="104"/>
      <c r="E19" s="107"/>
      <c r="F19" s="93"/>
      <c r="G19" s="158" t="s">
        <v>34</v>
      </c>
      <c r="H19" s="158"/>
      <c r="I19" s="108">
        <f>I18*19%</f>
        <v>0</v>
      </c>
      <c r="J19" s="80"/>
      <c r="K19" s="159" t="s">
        <v>35</v>
      </c>
      <c r="L19" s="158"/>
      <c r="M19" s="158"/>
      <c r="N19" s="158"/>
      <c r="O19" s="158"/>
      <c r="P19" s="109">
        <f>P18*19%</f>
        <v>63893.200000000004</v>
      </c>
      <c r="Q19" s="77"/>
      <c r="R19" s="78"/>
      <c r="S19" s="78"/>
      <c r="T19" s="78"/>
      <c r="U19" s="78"/>
      <c r="V19" s="78"/>
      <c r="W19" s="79"/>
    </row>
    <row r="20" spans="2:23" ht="15">
      <c r="B20" s="73"/>
      <c r="C20" s="50"/>
      <c r="D20" s="50"/>
      <c r="E20" s="110"/>
      <c r="F20" s="91"/>
      <c r="G20" s="149" t="s">
        <v>36</v>
      </c>
      <c r="H20" s="149"/>
      <c r="I20" s="111">
        <f>+I18+I19</f>
        <v>0</v>
      </c>
      <c r="J20" s="67"/>
      <c r="K20" s="150" t="s">
        <v>13</v>
      </c>
      <c r="L20" s="149"/>
      <c r="M20" s="149"/>
      <c r="N20" s="149"/>
      <c r="O20" s="149"/>
      <c r="P20" s="115">
        <f>SUM(P18:P19)</f>
        <v>400173.2</v>
      </c>
      <c r="Q20" s="82"/>
      <c r="R20" s="78"/>
      <c r="S20" s="78"/>
      <c r="T20" s="78"/>
      <c r="U20" s="78"/>
      <c r="V20" s="78"/>
      <c r="W20" s="79"/>
    </row>
    <row r="21" spans="2:23" ht="15">
      <c r="B21" s="73"/>
      <c r="C21" s="50"/>
      <c r="D21" s="104"/>
      <c r="E21" s="112"/>
      <c r="F21" s="91"/>
      <c r="G21" s="92"/>
      <c r="H21" s="92"/>
      <c r="I21" s="113"/>
      <c r="J21" s="67"/>
      <c r="K21" s="91"/>
      <c r="L21" s="92"/>
      <c r="M21" s="92"/>
      <c r="N21" s="92"/>
      <c r="O21" s="92"/>
      <c r="P21" s="81"/>
      <c r="Q21" s="82"/>
      <c r="R21" s="78"/>
      <c r="S21" s="78"/>
      <c r="T21" s="78"/>
      <c r="U21" s="78"/>
      <c r="V21" s="78"/>
      <c r="W21" s="79"/>
    </row>
    <row r="22" spans="2:23" ht="15">
      <c r="B22" s="73"/>
      <c r="C22" s="50"/>
      <c r="D22" s="104"/>
      <c r="E22" s="90"/>
      <c r="F22" s="147"/>
      <c r="G22" s="148"/>
      <c r="H22" s="148"/>
      <c r="I22" s="114"/>
      <c r="J22" s="67"/>
      <c r="K22" s="147"/>
      <c r="L22" s="148"/>
      <c r="M22" s="148"/>
      <c r="N22" s="148"/>
      <c r="O22" s="148"/>
      <c r="P22" s="83"/>
      <c r="Q22" s="83"/>
      <c r="R22" s="83"/>
      <c r="S22" s="83"/>
      <c r="T22" s="84"/>
      <c r="U22" s="84"/>
      <c r="V22" s="84"/>
      <c r="W22" s="85"/>
    </row>
    <row r="28" spans="2:23" ht="15" customHeight="1"/>
    <row r="35" ht="13.9" customHeight="1"/>
  </sheetData>
  <mergeCells count="22">
    <mergeCell ref="R6:V6"/>
    <mergeCell ref="K17:O17"/>
    <mergeCell ref="R7:W7"/>
    <mergeCell ref="F17:H17"/>
    <mergeCell ref="R8:W8"/>
    <mergeCell ref="R9:W9"/>
    <mergeCell ref="R11:W11"/>
    <mergeCell ref="R12:W12"/>
    <mergeCell ref="R13:W13"/>
    <mergeCell ref="R14:W14"/>
    <mergeCell ref="R15:W15"/>
    <mergeCell ref="F3:I3"/>
    <mergeCell ref="K3:P3"/>
    <mergeCell ref="F18:H18"/>
    <mergeCell ref="K18:O18"/>
    <mergeCell ref="G19:H19"/>
    <mergeCell ref="K19:O19"/>
    <mergeCell ref="R10:V10"/>
    <mergeCell ref="F22:H22"/>
    <mergeCell ref="K22:O22"/>
    <mergeCell ref="G20:H20"/>
    <mergeCell ref="K20:O20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opLeftCell="A7" zoomScaleNormal="100" workbookViewId="0">
      <selection activeCell="C12" sqref="C12:C13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2" t="s">
        <v>37</v>
      </c>
      <c r="E24" s="172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6" t="s">
        <v>30</v>
      </c>
      <c r="K27" s="167"/>
      <c r="L27" s="45">
        <f>'Daños Edificio'!P20</f>
        <v>400173.2</v>
      </c>
    </row>
    <row r="28" spans="1:15" ht="15">
      <c r="J28" s="168" t="s">
        <v>31</v>
      </c>
      <c r="K28" s="169"/>
      <c r="L28" s="46">
        <f>K24</f>
        <v>0</v>
      </c>
    </row>
    <row r="29" spans="1:15" ht="15.75">
      <c r="J29" s="170" t="s">
        <v>32</v>
      </c>
      <c r="K29" s="171"/>
      <c r="L29" s="47">
        <f>SUM(L27:L28)</f>
        <v>400173.2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2024-02-02T14:28:15Z</dcterms:modified>
</cp:coreProperties>
</file>