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AAC5D70D-463C-4418-91AC-1B3F9BA97ECF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" i="1" l="1"/>
  <c r="N12" i="1"/>
  <c r="N8" i="1"/>
  <c r="N9" i="1"/>
  <c r="N10" i="1"/>
  <c r="F10" i="3"/>
  <c r="F9" i="3"/>
  <c r="F8" i="3"/>
  <c r="F7" i="3"/>
  <c r="N7" i="1"/>
  <c r="I9" i="1"/>
  <c r="I8" i="1"/>
  <c r="I7" i="1"/>
  <c r="Y15" i="1" l="1"/>
  <c r="P8" i="1" l="1"/>
  <c r="P9" i="1"/>
  <c r="P10" i="1"/>
  <c r="P12" i="1"/>
  <c r="P13" i="1"/>
  <c r="I7" i="3"/>
  <c r="K7" i="3" s="1"/>
  <c r="I8" i="3"/>
  <c r="K8" i="3" s="1"/>
  <c r="I9" i="3"/>
  <c r="K9" i="3" s="1"/>
  <c r="I10" i="3"/>
  <c r="K10" i="3" s="1"/>
  <c r="P7" i="1"/>
  <c r="I15" i="1" l="1"/>
  <c r="I16" i="1" s="1"/>
  <c r="P15" i="1"/>
  <c r="P16" i="1" s="1"/>
  <c r="I18" i="1" l="1"/>
  <c r="F15" i="3" s="1"/>
  <c r="P18" i="1"/>
  <c r="L15" i="3" s="1"/>
  <c r="F12" i="3" l="1"/>
  <c r="F16" i="3" s="1"/>
  <c r="F17" i="3" s="1"/>
  <c r="K12" i="3"/>
  <c r="L16" i="3" l="1"/>
  <c r="L17" i="3" s="1"/>
</calcChain>
</file>

<file path=xl/sharedStrings.xml><?xml version="1.0" encoding="utf-8"?>
<sst xmlns="http://schemas.openxmlformats.org/spreadsheetml/2006/main" count="112" uniqueCount="72">
  <si>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</si>
  <si>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</si>
  <si>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</si>
  <si>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</si>
  <si>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</si>
  <si>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</si>
  <si>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</si>
  <si>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</si>
  <si>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</si>
  <si>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</si>
  <si>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</si>
  <si>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</si>
  <si>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</si>
  <si>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</si>
  <si>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</si>
  <si>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</si>
  <si>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</si>
  <si>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</si>
  <si>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</si>
  <si>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</si>
  <si>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</si>
  <si>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</si>
  <si>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</si>
  <si>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</si>
  <si>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</si>
  <si>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</si>
  <si>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</si>
  <si>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</si>
  <si>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</si>
  <si>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</si>
  <si>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</si>
  <si>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</si>
  <si>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</si>
  <si>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</si>
  <si>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</si>
  <si>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</si>
  <si>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</si>
  <si>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</si>
  <si>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</si>
  <si>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</si>
  <si>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caja</t>
  </si>
  <si>
    <t>Espuma 3 mm</t>
  </si>
  <si>
    <t>rollo</t>
  </si>
  <si>
    <t>Guardapolvos</t>
  </si>
  <si>
    <t>ml</t>
  </si>
  <si>
    <t>gl</t>
  </si>
  <si>
    <t>Retiro e instalación piso flotante</t>
  </si>
  <si>
    <t>Retiro e instalacion piso cobertizo</t>
  </si>
  <si>
    <t xml:space="preserve">Instalacion </t>
  </si>
  <si>
    <t>m2</t>
  </si>
  <si>
    <t>1.1</t>
  </si>
  <si>
    <t>1.2</t>
  </si>
  <si>
    <t>1.3</t>
  </si>
  <si>
    <t>1.4</t>
  </si>
  <si>
    <t>2.1</t>
  </si>
  <si>
    <t>2.2</t>
  </si>
  <si>
    <t>Sra. Maria Angelica Varela Flores</t>
  </si>
  <si>
    <t>Jacaranda N°854, Huechuraba</t>
  </si>
  <si>
    <t xml:space="preserve"> Parlante Phillips Nx4</t>
  </si>
  <si>
    <t xml:space="preserve"> Restauración 4 muebles </t>
  </si>
  <si>
    <t xml:space="preserve"> Lavado profesional de sillones</t>
  </si>
  <si>
    <t xml:space="preserve"> Trotadora Oxford</t>
  </si>
  <si>
    <t xml:space="preserve">Piso Flotante </t>
  </si>
  <si>
    <t xml:space="preserve">Pasto sintetico </t>
  </si>
  <si>
    <t>No validado por el ITO</t>
  </si>
  <si>
    <t>https://www.easy.cl/piso-flotante-8-mm-2-2-m2-pine-madera-blanda-cafe-1329485/p</t>
  </si>
  <si>
    <t>https://www.easy.cl/espuma-niveladora-para-pisos-10-m-2-funktion-528091/p</t>
  </si>
  <si>
    <t>https://www.easy.cl/guardapolvo-mdf-2400mm-roble-forte-funktion-1242632/p</t>
  </si>
  <si>
    <t>https://www.cespedartificial.cl/producto/pasto-sintetico-15mm/</t>
  </si>
  <si>
    <t>https://www.yapo.cl/paginas/servicios/instalacion-de-piso-flotante</t>
  </si>
  <si>
    <t>https://www.2x3.cl/p/precios-instalacion-pasto-sintetico#:~:text=En%20promedio%20instalar%20un%20metro,tipo%20de%20pasto%20que%20selecciones.</t>
  </si>
  <si>
    <t>Valores acorde al valor actual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</si>
</sst>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7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0" xfId="0" applyFont="1"/>
    <xf numFmtId="0" fontId="11" fillId="0" borderId="0" xfId="3" applyFont="1" applyFill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3" fontId="2" fillId="2" borderId="15" xfId="0" applyNumberFormat="1" applyFont="1" applyFill="1" applyBorder="1" applyAlignment="1">
      <alignment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42" fontId="2" fillId="2" borderId="15" xfId="2" applyFont="1" applyFill="1" applyBorder="1" applyAlignment="1">
      <alignment horizontal="center" vertical="center" wrapText="1"/>
    </xf>
    <xf numFmtId="42" fontId="2" fillId="0" borderId="6" xfId="2" applyFont="1" applyFill="1" applyBorder="1" applyAlignment="1">
      <alignment horizontal="center" vertical="center" wrapText="1"/>
    </xf>
    <xf numFmtId="42" fontId="2" fillId="2" borderId="15" xfId="2" applyFont="1" applyFill="1" applyBorder="1" applyAlignment="1">
      <alignment horizontal="right" vertical="center" wrapText="1"/>
    </xf>
    <xf numFmtId="9" fontId="3" fillId="2" borderId="15" xfId="1" applyFont="1" applyFill="1" applyBorder="1" applyAlignment="1">
      <alignment horizontal="center" vertical="center" wrapText="1"/>
    </xf>
    <xf numFmtId="42" fontId="3" fillId="2" borderId="0" xfId="2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3" fontId="2" fillId="0" borderId="15" xfId="0" applyNumberFormat="1" applyFont="1" applyBorder="1" applyAlignment="1">
      <alignment vertical="center" wrapText="1"/>
    </xf>
    <xf numFmtId="3" fontId="2" fillId="0" borderId="5" xfId="0" applyNumberFormat="1" applyFont="1" applyBorder="1" applyAlignment="1">
      <alignment horizontal="center" vertical="center" wrapText="1"/>
    </xf>
    <xf numFmtId="42" fontId="2" fillId="0" borderId="15" xfId="2" applyFont="1" applyFill="1" applyBorder="1" applyAlignment="1">
      <alignment horizontal="center" vertical="center" wrapText="1"/>
    </xf>
    <xf numFmtId="9" fontId="3" fillId="0" borderId="15" xfId="1" applyFont="1" applyFill="1" applyBorder="1" applyAlignment="1">
      <alignment horizontal="center" vertical="center" wrapText="1"/>
    </xf>
    <xf numFmtId="42" fontId="3" fillId="0" borderId="0" xfId="2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8" fillId="2" borderId="0" xfId="3" applyFill="1"/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311522</xdr:colOff>
      <xdr:row>20</xdr:row>
      <xdr:rowOff>2241</xdr:rowOff>
    </xdr:from>
    <xdr:to>
      <xdr:col>26</xdr:col>
      <xdr:colOff>269443</xdr:colOff>
      <xdr:row>62</xdr:row>
      <xdr:rowOff>21327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441BB2-C638-5117-F80E-1FA0E4F0B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16787" y="3543300"/>
          <a:ext cx="8407156" cy="6492275"/>
        </a:xfrm>
        <a:prstGeom prst="rect">
          <a:avLst/>
        </a:prstGeom>
      </xdr:spPr>
    </xdr:pic>
    <xdr:clientData/>
  </xdr:twoCellAnchor>
  <xdr:twoCellAnchor editAs="oneCell">
    <xdr:from>
      <xdr:col>11</xdr:col>
      <xdr:colOff>535976</xdr:colOff>
      <xdr:row>63</xdr:row>
      <xdr:rowOff>113627</xdr:rowOff>
    </xdr:from>
    <xdr:to>
      <xdr:col>24</xdr:col>
      <xdr:colOff>631766</xdr:colOff>
      <xdr:row>74</xdr:row>
      <xdr:rowOff>40004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7E7F58B-4888-090B-44D2-3966418BF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041241" y="10288568"/>
          <a:ext cx="7398215" cy="1652084"/>
        </a:xfrm>
        <a:prstGeom prst="rect">
          <a:avLst/>
        </a:prstGeom>
      </xdr:spPr>
    </xdr:pic>
    <xdr:clientData/>
  </xdr:twoCellAnchor>
  <xdr:twoCellAnchor editAs="oneCell">
    <xdr:from>
      <xdr:col>1</xdr:col>
      <xdr:colOff>302558</xdr:colOff>
      <xdr:row>21</xdr:row>
      <xdr:rowOff>22413</xdr:rowOff>
    </xdr:from>
    <xdr:to>
      <xdr:col>8</xdr:col>
      <xdr:colOff>1012339</xdr:colOff>
      <xdr:row>44</xdr:row>
      <xdr:rowOff>68451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1C60D6-6ED6-6405-4849-1E66FD441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1852" y="3720354"/>
          <a:ext cx="7306236" cy="35403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</xdr:row>
      <xdr:rowOff>145677</xdr:rowOff>
    </xdr:from>
    <xdr:to>
      <xdr:col>10</xdr:col>
      <xdr:colOff>302559</xdr:colOff>
      <xdr:row>71</xdr:row>
      <xdr:rowOff>1831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0D5558B-72C2-528E-CDAB-7F5301523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9294" y="7496736"/>
          <a:ext cx="8146677" cy="3935096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73</xdr:row>
      <xdr:rowOff>11206</xdr:rowOff>
    </xdr:from>
    <xdr:to>
      <xdr:col>10</xdr:col>
      <xdr:colOff>415046</xdr:colOff>
      <xdr:row>100</xdr:row>
      <xdr:rowOff>9302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7DAB9A1-D20D-3124-8C1C-3C69A0632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9295" y="11754971"/>
          <a:ext cx="8257258" cy="4235824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103</xdr:row>
      <xdr:rowOff>1</xdr:rowOff>
    </xdr:from>
    <xdr:to>
      <xdr:col>10</xdr:col>
      <xdr:colOff>347383</xdr:colOff>
      <xdr:row>132</xdr:row>
      <xdr:rowOff>2715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6B466E8-9B1D-9D8B-E7BE-E26DBEDE6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79295" y="16450236"/>
          <a:ext cx="8191500" cy="45523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easy.cl/guardapolvo-mdf-2400mm-roble-forte-funktion-1242632/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easy.cl/espuma-niveladora-para-pisos-10-m-2-funktion-528091/p" TargetMode="External"/><Relationship Id="rId1" Type="http://schemas.openxmlformats.org/officeDocument/2006/relationships/hyperlink" Target="https://www.easy.cl/piso-flotante-8-mm-2-2-m2-pine-madera-blanda-cafe-1329485/p" TargetMode="External"/><Relationship Id="rId6" Type="http://schemas.openxmlformats.org/officeDocument/2006/relationships/hyperlink" Target="https://www.2x3.cl/p/precios-instalacion-pasto-sintetico" TargetMode="External"/><Relationship Id="rId5" Type="http://schemas.openxmlformats.org/officeDocument/2006/relationships/hyperlink" Target="https://www.yapo.cl/paginas/servicios/instalacion-de-piso-flotante" TargetMode="External"/><Relationship Id="rId4" Type="http://schemas.openxmlformats.org/officeDocument/2006/relationships/hyperlink" Target="https://www.cespedartificial.cl/producto/pasto-sintetico-15m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6"/>
  <sheetViews>
    <sheetView showGridLines="0" tabSelected="1" zoomScale="85" zoomScaleNormal="85" workbookViewId="0">
      <selection activeCell="R12" sqref="R12:W12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1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29.710937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2"/>
      <c r="C2" s="42"/>
      <c r="D2" s="84" t="s">
        <v>56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2:25" ht="15">
      <c r="B3" s="79" t="s">
        <v>10</v>
      </c>
      <c r="C3" s="42"/>
      <c r="D3" s="78" t="s">
        <v>2</v>
      </c>
      <c r="E3" s="45"/>
      <c r="F3" s="144" t="s">
        <v>0</v>
      </c>
      <c r="G3" s="145"/>
      <c r="H3" s="145"/>
      <c r="I3" s="146"/>
      <c r="J3" s="46"/>
      <c r="K3" s="147" t="s">
        <v>1</v>
      </c>
      <c r="L3" s="147"/>
      <c r="M3" s="148"/>
      <c r="N3" s="148"/>
      <c r="O3" s="148"/>
      <c r="P3" s="148"/>
      <c r="Q3" s="47"/>
      <c r="R3" s="44"/>
      <c r="S3" s="44"/>
      <c r="T3" s="44"/>
      <c r="U3" s="44"/>
      <c r="V3" s="44"/>
      <c r="W3" s="43"/>
    </row>
    <row r="4" spans="2:25" ht="15">
      <c r="B4" s="85"/>
      <c r="C4" s="86"/>
      <c r="D4" s="87" t="s">
        <v>57</v>
      </c>
      <c r="E4" s="46"/>
      <c r="F4" s="88"/>
      <c r="G4" s="85"/>
      <c r="H4" s="85"/>
      <c r="I4" s="85"/>
      <c r="J4" s="46"/>
      <c r="K4" s="88"/>
      <c r="L4" s="88"/>
      <c r="M4" s="85"/>
      <c r="N4" s="85"/>
      <c r="O4" s="85"/>
      <c r="P4" s="85"/>
      <c r="Q4" s="47"/>
      <c r="R4" s="44"/>
      <c r="S4" s="44"/>
      <c r="T4" s="44"/>
      <c r="U4" s="44"/>
      <c r="V4" s="44"/>
      <c r="W4" s="43"/>
    </row>
    <row r="5" spans="2:25" ht="15">
      <c r="B5" s="85"/>
      <c r="C5" s="86"/>
      <c r="D5" s="84" t="s">
        <v>33</v>
      </c>
      <c r="E5" s="46"/>
      <c r="F5" s="88"/>
      <c r="G5" s="85"/>
      <c r="H5" s="85"/>
      <c r="I5" s="85"/>
      <c r="J5" s="46"/>
      <c r="K5" s="88"/>
      <c r="L5" s="88"/>
      <c r="M5" s="85"/>
      <c r="N5" s="85"/>
      <c r="O5" s="85"/>
      <c r="P5" s="85"/>
      <c r="Q5" s="47"/>
      <c r="R5" s="44"/>
      <c r="S5" s="44"/>
      <c r="T5" s="44"/>
      <c r="U5" s="44"/>
      <c r="V5" s="44"/>
      <c r="W5" s="43"/>
    </row>
    <row r="6" spans="2:25" ht="15">
      <c r="B6" s="49">
        <v>1</v>
      </c>
      <c r="C6" s="50"/>
      <c r="D6" s="89" t="s">
        <v>39</v>
      </c>
      <c r="E6" s="51"/>
      <c r="F6" s="52" t="s">
        <v>3</v>
      </c>
      <c r="G6" s="49" t="s">
        <v>4</v>
      </c>
      <c r="H6" s="53" t="s">
        <v>5</v>
      </c>
      <c r="I6" s="54" t="s">
        <v>6</v>
      </c>
      <c r="J6" s="48"/>
      <c r="K6" s="52" t="s">
        <v>3</v>
      </c>
      <c r="L6" s="49" t="s">
        <v>4</v>
      </c>
      <c r="M6" s="53" t="s">
        <v>5</v>
      </c>
      <c r="N6" s="54" t="s">
        <v>6</v>
      </c>
      <c r="O6" s="52" t="s">
        <v>7</v>
      </c>
      <c r="P6" s="57" t="s">
        <v>8</v>
      </c>
      <c r="Q6" s="55"/>
      <c r="R6" s="153" t="s">
        <v>9</v>
      </c>
      <c r="S6" s="153"/>
      <c r="T6" s="153"/>
      <c r="U6" s="153"/>
      <c r="V6" s="153"/>
      <c r="W6" s="56"/>
    </row>
    <row r="7" spans="2:25" ht="15">
      <c r="B7" s="90" t="s">
        <v>50</v>
      </c>
      <c r="C7" s="42"/>
      <c r="D7" s="122" t="s">
        <v>62</v>
      </c>
      <c r="E7" s="58"/>
      <c r="F7" s="60">
        <v>25</v>
      </c>
      <c r="G7" s="61" t="s">
        <v>40</v>
      </c>
      <c r="H7" s="62">
        <v>38743</v>
      </c>
      <c r="I7" s="62">
        <f t="shared" ref="I7:I9" si="0">+F7*H7</f>
        <v>968575</v>
      </c>
      <c r="J7" s="59"/>
      <c r="K7" s="60">
        <v>25</v>
      </c>
      <c r="L7" s="61" t="s">
        <v>40</v>
      </c>
      <c r="M7" s="62">
        <v>32616</v>
      </c>
      <c r="N7" s="62">
        <f t="shared" ref="N7:N10" si="1">+K7*M7</f>
        <v>815400</v>
      </c>
      <c r="O7" s="64">
        <v>0</v>
      </c>
      <c r="P7" s="62">
        <f t="shared" ref="P7:P13" si="2">+(-N7*O7)+N7</f>
        <v>815400</v>
      </c>
      <c r="Q7" s="63"/>
      <c r="R7" s="156" t="s">
        <v>71</v>
      </c>
      <c r="S7" s="157"/>
      <c r="T7" s="157"/>
      <c r="U7" s="157"/>
      <c r="V7" s="157"/>
      <c r="W7" s="158"/>
      <c r="X7" s="139" t="s">
        <v>65</v>
      </c>
    </row>
    <row r="8" spans="2:25" ht="15">
      <c r="B8" s="90" t="s">
        <v>51</v>
      </c>
      <c r="C8" s="42"/>
      <c r="D8" s="122" t="s">
        <v>41</v>
      </c>
      <c r="E8" s="58"/>
      <c r="F8" s="60">
        <v>4</v>
      </c>
      <c r="G8" s="61" t="s">
        <v>42</v>
      </c>
      <c r="H8" s="62">
        <v>13750</v>
      </c>
      <c r="I8" s="62">
        <f t="shared" si="0"/>
        <v>55000</v>
      </c>
      <c r="J8" s="59"/>
      <c r="K8" s="60">
        <v>5</v>
      </c>
      <c r="L8" s="61" t="s">
        <v>42</v>
      </c>
      <c r="M8" s="62">
        <v>7069</v>
      </c>
      <c r="N8" s="62">
        <f t="shared" si="1"/>
        <v>35345</v>
      </c>
      <c r="O8" s="64">
        <v>0</v>
      </c>
      <c r="P8" s="62">
        <f t="shared" si="2"/>
        <v>35345</v>
      </c>
      <c r="Q8" s="63"/>
      <c r="R8" s="156" t="s">
        <v>71</v>
      </c>
      <c r="S8" s="157"/>
      <c r="T8" s="157"/>
      <c r="U8" s="157"/>
      <c r="V8" s="157"/>
      <c r="W8" s="158"/>
      <c r="X8" s="139" t="s">
        <v>66</v>
      </c>
    </row>
    <row r="9" spans="2:25" ht="13.15" customHeight="1">
      <c r="B9" s="90" t="s">
        <v>52</v>
      </c>
      <c r="C9" s="42"/>
      <c r="D9" s="115" t="s">
        <v>43</v>
      </c>
      <c r="E9" s="58"/>
      <c r="F9" s="60">
        <v>15</v>
      </c>
      <c r="G9" s="61" t="s">
        <v>44</v>
      </c>
      <c r="H9" s="62">
        <v>6390</v>
      </c>
      <c r="I9" s="62">
        <f t="shared" si="0"/>
        <v>95850</v>
      </c>
      <c r="J9" s="59"/>
      <c r="K9" s="60">
        <v>15</v>
      </c>
      <c r="L9" s="61" t="s">
        <v>44</v>
      </c>
      <c r="M9" s="62">
        <v>6390</v>
      </c>
      <c r="N9" s="62">
        <f t="shared" si="1"/>
        <v>95850</v>
      </c>
      <c r="O9" s="64">
        <v>0</v>
      </c>
      <c r="P9" s="62">
        <f t="shared" si="2"/>
        <v>95850</v>
      </c>
      <c r="Q9" s="63"/>
      <c r="R9" s="156" t="s">
        <v>71</v>
      </c>
      <c r="S9" s="157"/>
      <c r="T9" s="157"/>
      <c r="U9" s="157"/>
      <c r="V9" s="157"/>
      <c r="W9" s="158"/>
      <c r="X9" s="139" t="s">
        <v>67</v>
      </c>
    </row>
    <row r="10" spans="2:25" ht="15">
      <c r="B10" s="90" t="s">
        <v>53</v>
      </c>
      <c r="C10" s="42"/>
      <c r="D10" s="115" t="s">
        <v>63</v>
      </c>
      <c r="E10" s="58"/>
      <c r="F10" s="60">
        <v>1</v>
      </c>
      <c r="G10" s="61" t="s">
        <v>45</v>
      </c>
      <c r="H10" s="62">
        <v>392000</v>
      </c>
      <c r="I10" s="62">
        <v>392000</v>
      </c>
      <c r="J10" s="59"/>
      <c r="K10" s="60">
        <v>56</v>
      </c>
      <c r="L10" s="61" t="s">
        <v>49</v>
      </c>
      <c r="M10" s="62">
        <v>4000</v>
      </c>
      <c r="N10" s="62">
        <f t="shared" si="1"/>
        <v>224000</v>
      </c>
      <c r="O10" s="64">
        <v>0</v>
      </c>
      <c r="P10" s="62">
        <f t="shared" si="2"/>
        <v>224000</v>
      </c>
      <c r="Q10" s="63"/>
      <c r="R10" s="156" t="s">
        <v>71</v>
      </c>
      <c r="S10" s="157"/>
      <c r="T10" s="157"/>
      <c r="U10" s="157"/>
      <c r="V10" s="157"/>
      <c r="W10" s="158"/>
      <c r="X10" s="139" t="s">
        <v>68</v>
      </c>
    </row>
    <row r="11" spans="2:25" ht="15">
      <c r="B11" s="49">
        <v>2</v>
      </c>
      <c r="C11" s="50"/>
      <c r="D11" s="89" t="s">
        <v>48</v>
      </c>
      <c r="E11" s="51"/>
      <c r="F11" s="52" t="s">
        <v>3</v>
      </c>
      <c r="G11" s="49" t="s">
        <v>4</v>
      </c>
      <c r="H11" s="53" t="s">
        <v>5</v>
      </c>
      <c r="I11" s="54" t="s">
        <v>6</v>
      </c>
      <c r="J11" s="48"/>
      <c r="K11" s="52" t="s">
        <v>3</v>
      </c>
      <c r="L11" s="49" t="s">
        <v>4</v>
      </c>
      <c r="M11" s="53" t="s">
        <v>5</v>
      </c>
      <c r="N11" s="54" t="s">
        <v>6</v>
      </c>
      <c r="O11" s="52" t="s">
        <v>7</v>
      </c>
      <c r="P11" s="57" t="s">
        <v>8</v>
      </c>
      <c r="Q11" s="55"/>
      <c r="R11" s="153" t="s">
        <v>9</v>
      </c>
      <c r="S11" s="153"/>
      <c r="T11" s="153"/>
      <c r="U11" s="153"/>
      <c r="V11" s="153"/>
      <c r="W11" s="56"/>
    </row>
    <row r="12" spans="2:25" ht="25.5" customHeight="1">
      <c r="B12" s="90" t="s">
        <v>54</v>
      </c>
      <c r="C12" s="42"/>
      <c r="D12" s="115" t="s">
        <v>46</v>
      </c>
      <c r="E12" s="58"/>
      <c r="F12" s="60">
        <v>1</v>
      </c>
      <c r="G12" s="61" t="s">
        <v>45</v>
      </c>
      <c r="H12" s="62">
        <v>350000</v>
      </c>
      <c r="I12" s="62">
        <v>350000</v>
      </c>
      <c r="J12" s="59"/>
      <c r="K12" s="60">
        <v>45</v>
      </c>
      <c r="L12" s="61" t="s">
        <v>49</v>
      </c>
      <c r="M12" s="62">
        <v>7500</v>
      </c>
      <c r="N12" s="62">
        <f>K12*M12</f>
        <v>337500</v>
      </c>
      <c r="O12" s="64">
        <v>0</v>
      </c>
      <c r="P12" s="62">
        <f t="shared" si="2"/>
        <v>337500</v>
      </c>
      <c r="Q12" s="63"/>
      <c r="R12" s="156" t="s">
        <v>71</v>
      </c>
      <c r="S12" s="157"/>
      <c r="T12" s="157"/>
      <c r="U12" s="157"/>
      <c r="V12" s="157"/>
      <c r="W12" s="158"/>
      <c r="X12" s="139" t="s">
        <v>69</v>
      </c>
    </row>
    <row r="13" spans="2:25" ht="15">
      <c r="B13" s="90" t="s">
        <v>55</v>
      </c>
      <c r="C13" s="42"/>
      <c r="D13" s="115" t="s">
        <v>47</v>
      </c>
      <c r="E13" s="58"/>
      <c r="F13" s="60">
        <v>1</v>
      </c>
      <c r="G13" s="61" t="s">
        <v>45</v>
      </c>
      <c r="H13" s="62">
        <v>250000</v>
      </c>
      <c r="I13" s="62">
        <v>250000</v>
      </c>
      <c r="J13" s="59"/>
      <c r="K13" s="60">
        <v>56</v>
      </c>
      <c r="L13" s="61" t="s">
        <v>49</v>
      </c>
      <c r="M13" s="62">
        <v>4200</v>
      </c>
      <c r="N13" s="62">
        <f>K13*M13</f>
        <v>235200</v>
      </c>
      <c r="O13" s="64">
        <v>0</v>
      </c>
      <c r="P13" s="62">
        <f t="shared" si="2"/>
        <v>235200</v>
      </c>
      <c r="Q13" s="63"/>
      <c r="R13" s="156" t="s">
        <v>71</v>
      </c>
      <c r="S13" s="157"/>
      <c r="T13" s="157"/>
      <c r="U13" s="157"/>
      <c r="V13" s="157"/>
      <c r="W13" s="158"/>
      <c r="X13" s="139" t="s">
        <v>70</v>
      </c>
    </row>
    <row r="14" spans="2:25" ht="14.25"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</row>
    <row r="15" spans="2:25" ht="15">
      <c r="B15" s="65"/>
      <c r="C15" s="42"/>
      <c r="D15" s="91"/>
      <c r="E15" s="80"/>
      <c r="F15" s="154" t="s">
        <v>38</v>
      </c>
      <c r="G15" s="155"/>
      <c r="H15" s="155"/>
      <c r="I15" s="92">
        <f>SUM(I7:I13)</f>
        <v>2111425</v>
      </c>
      <c r="J15" s="59"/>
      <c r="K15" s="154" t="s">
        <v>11</v>
      </c>
      <c r="L15" s="155"/>
      <c r="M15" s="155"/>
      <c r="N15" s="155"/>
      <c r="O15" s="155"/>
      <c r="P15" s="93">
        <f>SUM(P6:P13)</f>
        <v>1743295</v>
      </c>
      <c r="Q15" s="66"/>
      <c r="R15" s="67"/>
      <c r="S15" s="67"/>
      <c r="T15" s="67"/>
      <c r="U15" s="67"/>
      <c r="V15" s="67"/>
      <c r="W15" s="68"/>
      <c r="Y15" s="1" t="e">
        <f>LOWER(#REF!)</f>
        <v>#REF!</v>
      </c>
    </row>
    <row r="16" spans="2:25" ht="15">
      <c r="B16" s="65"/>
      <c r="C16" s="42"/>
      <c r="D16" s="94"/>
      <c r="E16" s="94"/>
      <c r="F16" s="149" t="s">
        <v>12</v>
      </c>
      <c r="G16" s="150"/>
      <c r="H16" s="150"/>
      <c r="I16" s="95">
        <f>SUM(I15:I15)</f>
        <v>2111425</v>
      </c>
      <c r="J16" s="59"/>
      <c r="K16" s="149" t="s">
        <v>12</v>
      </c>
      <c r="L16" s="150"/>
      <c r="M16" s="150"/>
      <c r="N16" s="150"/>
      <c r="O16" s="150"/>
      <c r="P16" s="96">
        <f>SUM(P15:P15)</f>
        <v>1743295</v>
      </c>
      <c r="Q16" s="69"/>
      <c r="R16" s="70"/>
      <c r="S16" s="70"/>
      <c r="T16" s="70"/>
      <c r="U16" s="70"/>
      <c r="V16" s="70"/>
      <c r="W16" s="71"/>
    </row>
    <row r="17" spans="2:23" ht="15" hidden="1">
      <c r="B17" s="65"/>
      <c r="C17" s="42"/>
      <c r="D17" s="94"/>
      <c r="E17" s="97"/>
      <c r="F17" s="83"/>
      <c r="G17" s="151" t="s">
        <v>34</v>
      </c>
      <c r="H17" s="151"/>
      <c r="I17" s="98"/>
      <c r="J17" s="72"/>
      <c r="K17" s="152" t="s">
        <v>35</v>
      </c>
      <c r="L17" s="151"/>
      <c r="M17" s="151"/>
      <c r="N17" s="151"/>
      <c r="O17" s="151"/>
      <c r="P17" s="99"/>
      <c r="Q17" s="69"/>
      <c r="R17" s="70"/>
      <c r="S17" s="70"/>
      <c r="T17" s="70"/>
      <c r="U17" s="70"/>
      <c r="V17" s="70"/>
      <c r="W17" s="71"/>
    </row>
    <row r="18" spans="2:23" ht="15">
      <c r="B18" s="65"/>
      <c r="C18" s="42"/>
      <c r="D18" s="42"/>
      <c r="E18" s="100"/>
      <c r="F18" s="82"/>
      <c r="G18" s="142" t="s">
        <v>36</v>
      </c>
      <c r="H18" s="142"/>
      <c r="I18" s="101">
        <f>+I16+I17</f>
        <v>2111425</v>
      </c>
      <c r="J18" s="59"/>
      <c r="K18" s="143" t="s">
        <v>13</v>
      </c>
      <c r="L18" s="142"/>
      <c r="M18" s="142"/>
      <c r="N18" s="142"/>
      <c r="O18" s="142"/>
      <c r="P18" s="103">
        <f>SUM(P16:P17)</f>
        <v>1743295</v>
      </c>
      <c r="Q18" s="73"/>
      <c r="R18" s="70"/>
      <c r="S18" s="70"/>
      <c r="T18" s="70"/>
      <c r="U18" s="70"/>
      <c r="V18" s="70"/>
      <c r="W18" s="71"/>
    </row>
    <row r="19" spans="2:23" ht="15">
      <c r="B19" s="65"/>
      <c r="C19" s="42"/>
      <c r="D19" s="94"/>
      <c r="E19" s="81"/>
      <c r="F19" s="140"/>
      <c r="G19" s="141"/>
      <c r="H19" s="141"/>
      <c r="I19" s="102"/>
      <c r="J19" s="59"/>
      <c r="K19" s="140"/>
      <c r="L19" s="141"/>
      <c r="M19" s="141"/>
      <c r="N19" s="141"/>
      <c r="O19" s="141"/>
      <c r="P19" s="74"/>
      <c r="Q19" s="74"/>
      <c r="R19" s="74"/>
      <c r="S19" s="74"/>
      <c r="T19" s="75"/>
      <c r="U19" s="75"/>
      <c r="V19" s="75"/>
      <c r="W19" s="76"/>
    </row>
    <row r="27" spans="2:23" ht="15" customHeight="1"/>
    <row r="34" ht="13.9" customHeight="1"/>
    <row r="36" hidden="1"/>
  </sheetData>
  <mergeCells count="20">
    <mergeCell ref="R6:V6"/>
    <mergeCell ref="K15:O15"/>
    <mergeCell ref="R7:W7"/>
    <mergeCell ref="F15:H15"/>
    <mergeCell ref="R8:W8"/>
    <mergeCell ref="R9:W9"/>
    <mergeCell ref="R10:W10"/>
    <mergeCell ref="R12:W12"/>
    <mergeCell ref="R13:W13"/>
    <mergeCell ref="R11:V11"/>
    <mergeCell ref="F19:H19"/>
    <mergeCell ref="K19:O19"/>
    <mergeCell ref="G18:H18"/>
    <mergeCell ref="K18:O18"/>
    <mergeCell ref="F3:I3"/>
    <mergeCell ref="K3:P3"/>
    <mergeCell ref="F16:H16"/>
    <mergeCell ref="K16:O16"/>
    <mergeCell ref="G17:H17"/>
    <mergeCell ref="K17:O17"/>
  </mergeCells>
  <phoneticPr fontId="12" type="noConversion"/>
  <hyperlinks>
    <hyperlink ref="X7" r:id="rId1" xr:uid="{A8BA6255-07E7-4E8D-B73B-9A3A9B2FA07E}"/>
    <hyperlink ref="X8" r:id="rId2" xr:uid="{BF74F98E-2AC4-4E26-BF25-383E589E7B1F}"/>
    <hyperlink ref="X9" r:id="rId3" xr:uid="{526139D8-89CC-4BA9-959F-D5980B104484}"/>
    <hyperlink ref="X10" r:id="rId4" xr:uid="{EAD348C4-B84B-40A2-B14A-94708ADBBAAA}"/>
    <hyperlink ref="X12" r:id="rId5" xr:uid="{51A0588C-EEF9-429D-86C9-FA4D3637D9CF}"/>
    <hyperlink ref="X13" r:id="rId6" location=":~:text=En%20promedio%20instalar%20un%20metro,tipo%20de%20pasto%20que%20selecciones." xr:uid="{64DC8CBC-C92B-4657-BBFE-52BB5DD45220}"/>
  </hyperlinks>
  <pageMargins left="0.7" right="0.7" top="0.75" bottom="0.75" header="0.3" footer="0.3"/>
  <pageSetup orientation="portrait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J15" sqref="J15:L17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07" customWidth="1"/>
    <col min="6" max="6" width="16.28515625" style="107" customWidth="1"/>
    <col min="7" max="7" width="6" style="2" customWidth="1"/>
    <col min="8" max="8" width="12.7109375" style="107" customWidth="1"/>
    <col min="9" max="9" width="11.28515625" style="2" bestFit="1" customWidth="1"/>
    <col min="10" max="10" width="9.140625" style="2" customWidth="1"/>
    <col min="11" max="11" width="10.5703125" style="2" customWidth="1"/>
    <col min="12" max="12" width="23.28515625" style="37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77"/>
    </row>
    <row r="3" spans="1:15">
      <c r="C3" s="77"/>
    </row>
    <row r="4" spans="1:15">
      <c r="B4" s="9" t="s">
        <v>26</v>
      </c>
      <c r="C4" s="9" t="s">
        <v>25</v>
      </c>
      <c r="D4" s="159" t="s">
        <v>14</v>
      </c>
      <c r="E4" s="159"/>
      <c r="F4" s="159"/>
      <c r="G4" s="159" t="s">
        <v>15</v>
      </c>
      <c r="H4" s="159"/>
      <c r="I4" s="159"/>
      <c r="J4" s="159"/>
      <c r="K4" s="159"/>
      <c r="L4" s="159"/>
    </row>
    <row r="5" spans="1:15">
      <c r="B5" s="5"/>
      <c r="C5" s="105" t="s">
        <v>56</v>
      </c>
      <c r="D5" s="10" t="s">
        <v>16</v>
      </c>
      <c r="E5" s="108" t="s">
        <v>18</v>
      </c>
      <c r="F5" s="118" t="s">
        <v>18</v>
      </c>
      <c r="G5" s="14" t="s">
        <v>16</v>
      </c>
      <c r="H5" s="108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06" t="s">
        <v>57</v>
      </c>
      <c r="D6" s="12"/>
      <c r="E6" s="109" t="s">
        <v>17</v>
      </c>
      <c r="F6" s="119" t="s">
        <v>22</v>
      </c>
      <c r="G6" s="15"/>
      <c r="H6" s="109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124">
        <v>1</v>
      </c>
      <c r="C7" s="125" t="s">
        <v>58</v>
      </c>
      <c r="D7" s="126">
        <v>1</v>
      </c>
      <c r="E7" s="127">
        <v>190000</v>
      </c>
      <c r="F7" s="128">
        <f t="shared" ref="F7:F10" si="0">E7*D7</f>
        <v>190000</v>
      </c>
      <c r="G7" s="126"/>
      <c r="H7" s="129"/>
      <c r="I7" s="127">
        <f>H7*G7</f>
        <v>0</v>
      </c>
      <c r="J7" s="130">
        <v>0</v>
      </c>
      <c r="K7" s="131">
        <f>ROUND(I7-(I7*J7),2)</f>
        <v>0</v>
      </c>
      <c r="L7" s="123" t="s">
        <v>64</v>
      </c>
      <c r="O7" s="32"/>
    </row>
    <row r="8" spans="1:15" ht="15">
      <c r="A8" s="4"/>
      <c r="B8" s="124">
        <v>2</v>
      </c>
      <c r="C8" s="125" t="s">
        <v>59</v>
      </c>
      <c r="D8" s="126">
        <v>1</v>
      </c>
      <c r="E8" s="127">
        <v>450000</v>
      </c>
      <c r="F8" s="128">
        <f t="shared" si="0"/>
        <v>450000</v>
      </c>
      <c r="G8" s="126"/>
      <c r="H8" s="129"/>
      <c r="I8" s="127">
        <f t="shared" ref="I8:I10" si="1">H8*G8</f>
        <v>0</v>
      </c>
      <c r="J8" s="130">
        <v>0</v>
      </c>
      <c r="K8" s="131">
        <f t="shared" ref="K8:K10" si="2">ROUND(I8-(I8*J8),2)</f>
        <v>0</v>
      </c>
      <c r="L8" s="123" t="s">
        <v>64</v>
      </c>
      <c r="O8" s="32"/>
    </row>
    <row r="9" spans="1:15" s="113" customFormat="1" ht="15">
      <c r="A9" s="112"/>
      <c r="B9" s="132">
        <v>3</v>
      </c>
      <c r="C9" s="133" t="s">
        <v>60</v>
      </c>
      <c r="D9" s="134">
        <v>1</v>
      </c>
      <c r="E9" s="135">
        <v>150000</v>
      </c>
      <c r="F9" s="128">
        <f t="shared" si="0"/>
        <v>150000</v>
      </c>
      <c r="G9" s="134"/>
      <c r="H9" s="129"/>
      <c r="I9" s="135">
        <f t="shared" si="1"/>
        <v>0</v>
      </c>
      <c r="J9" s="136">
        <v>0</v>
      </c>
      <c r="K9" s="137">
        <f t="shared" si="2"/>
        <v>0</v>
      </c>
      <c r="L9" s="123" t="s">
        <v>64</v>
      </c>
      <c r="O9" s="114"/>
    </row>
    <row r="10" spans="1:15" s="113" customFormat="1" ht="15">
      <c r="A10" s="112"/>
      <c r="B10" s="132">
        <v>4</v>
      </c>
      <c r="C10" s="138" t="s">
        <v>61</v>
      </c>
      <c r="D10" s="134">
        <v>1</v>
      </c>
      <c r="E10" s="135">
        <v>379990</v>
      </c>
      <c r="F10" s="128">
        <f t="shared" si="0"/>
        <v>379990</v>
      </c>
      <c r="G10" s="134"/>
      <c r="H10" s="129"/>
      <c r="I10" s="135">
        <f t="shared" si="1"/>
        <v>0</v>
      </c>
      <c r="J10" s="136">
        <v>0</v>
      </c>
      <c r="K10" s="137">
        <f t="shared" si="2"/>
        <v>0</v>
      </c>
      <c r="L10" s="123" t="s">
        <v>64</v>
      </c>
      <c r="O10" s="114"/>
    </row>
    <row r="11" spans="1:15" s="113" customFormat="1" ht="15">
      <c r="A11" s="112"/>
      <c r="B11" s="16"/>
      <c r="C11" s="19"/>
      <c r="D11" s="20"/>
      <c r="E11" s="110"/>
      <c r="F11" s="120"/>
      <c r="G11" s="21"/>
      <c r="H11" s="110"/>
      <c r="I11" s="19"/>
      <c r="J11" s="19"/>
      <c r="K11" s="20"/>
      <c r="L11" s="33"/>
      <c r="O11" s="114"/>
    </row>
    <row r="12" spans="1:15" s="113" customFormat="1">
      <c r="A12" s="112"/>
      <c r="B12" s="17"/>
      <c r="C12" s="22"/>
      <c r="D12" s="166" t="s">
        <v>37</v>
      </c>
      <c r="E12" s="166"/>
      <c r="F12" s="104">
        <f>SUM(F7:F10)</f>
        <v>1169990</v>
      </c>
      <c r="G12" s="28" t="s">
        <v>24</v>
      </c>
      <c r="H12" s="116"/>
      <c r="I12" s="29"/>
      <c r="J12" s="30"/>
      <c r="K12" s="31">
        <f>SUM(K7:K11)</f>
        <v>0</v>
      </c>
      <c r="L12" s="34"/>
    </row>
    <row r="13" spans="1:15" s="113" customFormat="1" ht="15">
      <c r="A13" s="112"/>
      <c r="B13" s="18"/>
      <c r="C13" s="23"/>
      <c r="D13" s="24"/>
      <c r="E13" s="111"/>
      <c r="F13" s="121"/>
      <c r="G13" s="6"/>
      <c r="H13" s="111"/>
      <c r="I13" s="25"/>
      <c r="J13" s="26"/>
      <c r="K13" s="27"/>
      <c r="L13" s="35"/>
      <c r="O13" s="114"/>
    </row>
    <row r="14" spans="1:15" s="113" customFormat="1" ht="15">
      <c r="A14" s="112"/>
      <c r="B14" s="2"/>
      <c r="C14" s="2"/>
      <c r="D14" s="2"/>
      <c r="E14" s="107"/>
      <c r="F14" s="107"/>
      <c r="G14" s="3"/>
      <c r="H14" s="117"/>
      <c r="I14" s="3"/>
      <c r="J14" s="7"/>
      <c r="K14" s="8"/>
      <c r="L14" s="36"/>
      <c r="O14" s="114"/>
    </row>
    <row r="15" spans="1:15" ht="15.75">
      <c r="A15" s="4"/>
      <c r="D15" s="160" t="s">
        <v>30</v>
      </c>
      <c r="E15" s="161"/>
      <c r="F15" s="38">
        <f>'Daños Edificio'!I18</f>
        <v>2111425</v>
      </c>
      <c r="J15" s="160" t="s">
        <v>30</v>
      </c>
      <c r="K15" s="161"/>
      <c r="L15" s="38">
        <f>'Daños Edificio'!P18</f>
        <v>1743295</v>
      </c>
      <c r="O15" s="32"/>
    </row>
    <row r="16" spans="1:15" ht="15.75">
      <c r="A16" s="4"/>
      <c r="D16" s="162" t="s">
        <v>31</v>
      </c>
      <c r="E16" s="163"/>
      <c r="F16" s="39">
        <f>F12</f>
        <v>1169990</v>
      </c>
      <c r="J16" s="162" t="s">
        <v>31</v>
      </c>
      <c r="K16" s="163"/>
      <c r="L16" s="39">
        <f>K12</f>
        <v>0</v>
      </c>
      <c r="O16" s="32"/>
    </row>
    <row r="17" spans="1:15" ht="15.75">
      <c r="A17" s="4"/>
      <c r="D17" s="164" t="s">
        <v>32</v>
      </c>
      <c r="E17" s="165"/>
      <c r="F17" s="40">
        <f>SUM(F15:F16)</f>
        <v>3281415</v>
      </c>
      <c r="J17" s="164" t="s">
        <v>32</v>
      </c>
      <c r="K17" s="165"/>
      <c r="L17" s="40">
        <f>SUM(L15:L16)</f>
        <v>1743295</v>
      </c>
      <c r="O17" s="32"/>
    </row>
    <row r="18" spans="1:15" ht="15">
      <c r="A18" s="4"/>
      <c r="O18" s="32"/>
    </row>
    <row r="19" spans="1:15" ht="15">
      <c r="A19" s="4"/>
      <c r="O19" s="32"/>
    </row>
    <row r="20" spans="1:15" ht="15">
      <c r="A20" s="4"/>
      <c r="O20" s="32"/>
    </row>
    <row r="21" spans="1:15" ht="15">
      <c r="A21" s="4"/>
      <c r="O21" s="32"/>
    </row>
    <row r="22" spans="1:15" ht="15">
      <c r="A22" s="4"/>
      <c r="O22" s="32"/>
    </row>
    <row r="225" ht="12.6" customHeight="1"/>
  </sheetData>
  <mergeCells count="9">
    <mergeCell ref="D4:F4"/>
    <mergeCell ref="G4:L4"/>
    <mergeCell ref="J15:K15"/>
    <mergeCell ref="J16:K16"/>
    <mergeCell ref="J17:K17"/>
    <mergeCell ref="D12:E12"/>
    <mergeCell ref="D15:E15"/>
    <mergeCell ref="D16:E16"/>
    <mergeCell ref="D17:E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2024-04-02T18:14:10Z</dcterms:modified>
</cp:coreProperties>
</file>