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74E43812-2C1B-4771-96B8-38323B27968C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" i="1" l="1"/>
  <c r="F7" i="3" l="1"/>
  <c r="N8" i="1"/>
  <c r="P8" i="1" s="1"/>
  <c r="I8" i="1"/>
  <c r="I7" i="3"/>
  <c r="K7" i="3" s="1"/>
  <c r="N7" i="1"/>
  <c r="P7" i="1" s="1"/>
  <c r="I7" i="1"/>
  <c r="I10" i="1" l="1"/>
  <c r="I11" i="1" s="1"/>
  <c r="I12" i="1" s="1"/>
  <c r="P10" i="1"/>
  <c r="P11" i="1" s="1"/>
  <c r="P12" i="1" s="1"/>
  <c r="I13" i="1" l="1"/>
  <c r="P13" i="1"/>
  <c r="L12" i="3" s="1"/>
  <c r="F9" i="3" l="1"/>
  <c r="K9" i="3"/>
  <c r="L13" i="3" l="1"/>
  <c r="L14" i="3" s="1"/>
</calcChain>
</file>

<file path=xl/sharedStrings.xml><?xml version="1.0" encoding="utf-8"?>
<sst xmlns="http://schemas.openxmlformats.org/spreadsheetml/2006/main" count="63" uniqueCount="51">
  <si>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</si>
  <si>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</si>
  <si>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</si>
  <si>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</si>
  <si>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</si>
  <si>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</si>
  <si>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</si>
  <si>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</si>
  <si>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</si>
  <si>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</si>
  <si>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</si>
  <si>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</si>
  <si>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</si>
  <si>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</si>
  <si>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</si>
  <si>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</si>
  <si>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</si>
  <si>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</si>
  <si>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</si>
  <si>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</si>
  <si>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</si>
  <si>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</si>
  <si>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</si>
  <si>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</si>
  <si>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</si>
  <si>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</si>
  <si>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</si>
  <si>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</si>
  <si>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</si>
  <si>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</si>
  <si>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</si>
  <si>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</si>
  <si>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</si>
  <si>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</si>
  <si>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</si>
  <si>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</si>
  <si>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</si>
  <si>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</si>
  <si>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</si>
  <si>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</si>
  <si>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Anibal Zañartu N°8133</t>
  </si>
  <si>
    <t>Set de camas cuadradas (3 und) – TALLAS M+L+XL</t>
  </si>
  <si>
    <t>https://pobreguacho.cl/producto/set-camas-cuadrada-con-huesito-s-mlxl/</t>
  </si>
  <si>
    <t>Pasto sintético 1m2 Decomarin</t>
  </si>
  <si>
    <t>m2</t>
  </si>
  <si>
    <t>Mano de obra</t>
  </si>
  <si>
    <t>gl</t>
  </si>
  <si>
    <t>1.1</t>
  </si>
  <si>
    <t>1.2</t>
  </si>
  <si>
    <t>Sra. Sandra Elizabeth Rojas Cheuqueman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</si>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</sst>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obreguacho.cl/producto/set-camas-cuadrada-con-huesito-s-mlx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C35"/>
  <sheetViews>
    <sheetView showGridLines="0" tabSelected="1" zoomScale="85" zoomScaleNormal="85" workbookViewId="0">
      <selection activeCell="AC13" sqref="AC13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2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9" ht="15">
      <c r="B2" s="50"/>
      <c r="C2" s="50"/>
      <c r="D2" s="94" t="s">
        <v>49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9" ht="15">
      <c r="B3" s="88" t="s">
        <v>10</v>
      </c>
      <c r="C3" s="50"/>
      <c r="D3" s="87" t="s">
        <v>2</v>
      </c>
      <c r="E3" s="53"/>
      <c r="F3" s="140" t="s">
        <v>0</v>
      </c>
      <c r="G3" s="141"/>
      <c r="H3" s="141"/>
      <c r="I3" s="142"/>
      <c r="J3" s="54"/>
      <c r="K3" s="143" t="s">
        <v>1</v>
      </c>
      <c r="L3" s="143"/>
      <c r="M3" s="144"/>
      <c r="N3" s="144"/>
      <c r="O3" s="144"/>
      <c r="P3" s="144"/>
      <c r="Q3" s="55"/>
      <c r="R3" s="52"/>
      <c r="S3" s="52"/>
      <c r="T3" s="52"/>
      <c r="U3" s="52"/>
      <c r="V3" s="52"/>
      <c r="W3" s="51"/>
    </row>
    <row r="4" spans="2:29" ht="15">
      <c r="B4" s="95"/>
      <c r="C4" s="96"/>
      <c r="D4" s="97" t="s">
        <v>40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9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9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9" t="s">
        <v>9</v>
      </c>
      <c r="S6" s="149"/>
      <c r="T6" s="149"/>
      <c r="U6" s="149"/>
      <c r="V6" s="149"/>
      <c r="W6" s="64"/>
    </row>
    <row r="7" spans="2:29" ht="15">
      <c r="B7" s="100" t="s">
        <v>47</v>
      </c>
      <c r="C7" s="50"/>
      <c r="D7" s="134" t="s">
        <v>43</v>
      </c>
      <c r="E7" s="66"/>
      <c r="F7" s="68">
        <v>16</v>
      </c>
      <c r="G7" s="69" t="s">
        <v>44</v>
      </c>
      <c r="H7" s="70"/>
      <c r="I7" s="70">
        <f t="shared" ref="I7:I8" si="0">+F7*H7</f>
        <v>0</v>
      </c>
      <c r="J7" s="67"/>
      <c r="K7" s="68">
        <v>16</v>
      </c>
      <c r="L7" s="69" t="s">
        <v>44</v>
      </c>
      <c r="M7" s="70">
        <v>5890</v>
      </c>
      <c r="N7" s="70">
        <f t="shared" ref="N7:N8" si="1">+K7*M7</f>
        <v>94240</v>
      </c>
      <c r="O7" s="72">
        <v>0</v>
      </c>
      <c r="P7" s="70">
        <f t="shared" ref="P7:P8" si="2">+(-N7*O7)+N7</f>
        <v>94240</v>
      </c>
      <c r="Q7" s="71"/>
      <c r="R7" s="152"/>
      <c r="S7" s="153"/>
      <c r="T7" s="153"/>
      <c r="U7" s="153"/>
      <c r="V7" s="153"/>
      <c r="W7" s="154"/>
    </row>
    <row r="8" spans="2:29" ht="15">
      <c r="B8" s="100" t="s">
        <v>48</v>
      </c>
      <c r="C8" s="50"/>
      <c r="D8" s="134" t="s">
        <v>45</v>
      </c>
      <c r="E8" s="66"/>
      <c r="F8" s="68"/>
      <c r="G8" s="69"/>
      <c r="H8" s="70"/>
      <c r="I8" s="70">
        <f t="shared" si="0"/>
        <v>0</v>
      </c>
      <c r="J8" s="67"/>
      <c r="K8" s="68">
        <v>1</v>
      </c>
      <c r="L8" s="69" t="s">
        <v>46</v>
      </c>
      <c r="M8" s="70">
        <v>100000</v>
      </c>
      <c r="N8" s="70">
        <f t="shared" si="1"/>
        <v>100000</v>
      </c>
      <c r="O8" s="72">
        <v>0</v>
      </c>
      <c r="P8" s="70">
        <f t="shared" si="2"/>
        <v>100000</v>
      </c>
      <c r="Q8" s="71"/>
      <c r="R8" s="152"/>
      <c r="S8" s="153"/>
      <c r="T8" s="153"/>
      <c r="U8" s="153"/>
      <c r="V8" s="153"/>
      <c r="W8" s="154"/>
    </row>
    <row r="9" spans="2:29" ht="13.15" customHeight="1"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</row>
    <row r="10" spans="2:29" ht="15">
      <c r="B10" s="73"/>
      <c r="C10" s="50"/>
      <c r="D10" s="101"/>
      <c r="E10" s="89"/>
      <c r="F10" s="150" t="s">
        <v>38</v>
      </c>
      <c r="G10" s="151"/>
      <c r="H10" s="151"/>
      <c r="I10" s="102">
        <f>SUM(I7:I8)</f>
        <v>0</v>
      </c>
      <c r="J10" s="67"/>
      <c r="K10" s="150" t="s">
        <v>11</v>
      </c>
      <c r="L10" s="151"/>
      <c r="M10" s="151"/>
      <c r="N10" s="151"/>
      <c r="O10" s="151"/>
      <c r="P10" s="103">
        <f>SUM(P6:P8)</f>
        <v>194240</v>
      </c>
      <c r="Q10" s="74"/>
      <c r="R10" s="75"/>
      <c r="S10" s="75"/>
      <c r="T10" s="75"/>
      <c r="U10" s="75"/>
      <c r="V10" s="75"/>
      <c r="W10" s="76"/>
    </row>
    <row r="11" spans="2:29" ht="15">
      <c r="B11" s="73"/>
      <c r="C11" s="50"/>
      <c r="D11" s="104"/>
      <c r="E11" s="104"/>
      <c r="F11" s="145" t="s">
        <v>12</v>
      </c>
      <c r="G11" s="146"/>
      <c r="H11" s="146"/>
      <c r="I11" s="105">
        <f>SUM(I10:I10)</f>
        <v>0</v>
      </c>
      <c r="J11" s="67"/>
      <c r="K11" s="145" t="s">
        <v>12</v>
      </c>
      <c r="L11" s="146"/>
      <c r="M11" s="146"/>
      <c r="N11" s="146"/>
      <c r="O11" s="146"/>
      <c r="P11" s="106">
        <f>SUM(P10:P10)</f>
        <v>194240</v>
      </c>
      <c r="Q11" s="77"/>
      <c r="R11" s="78"/>
      <c r="S11" s="78"/>
      <c r="T11" s="78"/>
      <c r="U11" s="78"/>
      <c r="V11" s="78"/>
      <c r="W11" s="79"/>
    </row>
    <row r="12" spans="2:29" ht="13.9" customHeight="1">
      <c r="B12" s="73"/>
      <c r="C12" s="50"/>
      <c r="D12" s="104"/>
      <c r="E12" s="107"/>
      <c r="F12" s="93"/>
      <c r="G12" s="147" t="s">
        <v>34</v>
      </c>
      <c r="H12" s="147"/>
      <c r="I12" s="108">
        <f>I11*19%</f>
        <v>0</v>
      </c>
      <c r="J12" s="80"/>
      <c r="K12" s="148" t="s">
        <v>35</v>
      </c>
      <c r="L12" s="147"/>
      <c r="M12" s="147"/>
      <c r="N12" s="147"/>
      <c r="O12" s="147"/>
      <c r="P12" s="109">
        <f>P11*19%</f>
        <v>36905.599999999999</v>
      </c>
      <c r="Q12" s="77"/>
      <c r="R12" s="78"/>
      <c r="S12" s="78"/>
      <c r="T12" s="78"/>
      <c r="U12" s="78"/>
      <c r="V12" s="78"/>
      <c r="W12" s="79"/>
    </row>
    <row r="13" spans="2:29" ht="15">
      <c r="B13" s="73"/>
      <c r="C13" s="50"/>
      <c r="D13" s="50"/>
      <c r="E13" s="110"/>
      <c r="F13" s="91"/>
      <c r="G13" s="138" t="s">
        <v>36</v>
      </c>
      <c r="H13" s="138"/>
      <c r="I13" s="111">
        <f>+I11+I12</f>
        <v>0</v>
      </c>
      <c r="J13" s="67"/>
      <c r="K13" s="139" t="s">
        <v>13</v>
      </c>
      <c r="L13" s="138"/>
      <c r="M13" s="138"/>
      <c r="N13" s="138"/>
      <c r="O13" s="138"/>
      <c r="P13" s="115">
        <f>SUM(P11:P12)</f>
        <v>231145.60000000001</v>
      </c>
      <c r="Q13" s="82"/>
      <c r="R13" s="78"/>
      <c r="S13" s="78"/>
      <c r="T13" s="78"/>
      <c r="U13" s="78"/>
      <c r="V13" s="78"/>
      <c r="W13" s="79"/>
      <c r="AC13" s="1" t="s">
        <v>50</v>
      </c>
    </row>
    <row r="14" spans="2:29" ht="15">
      <c r="B14" s="73"/>
      <c r="C14" s="50"/>
      <c r="D14" s="104"/>
      <c r="E14" s="112"/>
      <c r="F14" s="91"/>
      <c r="G14" s="92"/>
      <c r="H14" s="92"/>
      <c r="I14" s="113"/>
      <c r="J14" s="67"/>
      <c r="K14" s="91"/>
      <c r="L14" s="92"/>
      <c r="M14" s="92"/>
      <c r="N14" s="92"/>
      <c r="O14" s="92"/>
      <c r="P14" s="81"/>
      <c r="Q14" s="82"/>
      <c r="R14" s="78"/>
      <c r="S14" s="78"/>
      <c r="T14" s="78"/>
      <c r="U14" s="78"/>
      <c r="V14" s="78"/>
      <c r="W14" s="79"/>
    </row>
    <row r="15" spans="2:29" ht="15">
      <c r="B15" s="73"/>
      <c r="C15" s="50"/>
      <c r="D15" s="104"/>
      <c r="E15" s="90"/>
      <c r="F15" s="136"/>
      <c r="G15" s="137"/>
      <c r="H15" s="137"/>
      <c r="I15" s="114"/>
      <c r="J15" s="67"/>
      <c r="K15" s="136"/>
      <c r="L15" s="137"/>
      <c r="M15" s="137"/>
      <c r="N15" s="137"/>
      <c r="O15" s="137"/>
      <c r="P15" s="83"/>
      <c r="Q15" s="83"/>
      <c r="R15" s="83"/>
      <c r="S15" s="83"/>
      <c r="T15" s="84"/>
      <c r="U15" s="84"/>
      <c r="V15" s="84"/>
      <c r="W15" s="85"/>
      <c r="Y15" s="1" t="e">
        <f>LOWER(#REF!)</f>
        <v>#REF!</v>
      </c>
    </row>
    <row r="28" ht="15" customHeight="1"/>
    <row r="35" ht="13.9" customHeight="1"/>
  </sheetData>
  <mergeCells count="15">
    <mergeCell ref="R6:V6"/>
    <mergeCell ref="K10:O10"/>
    <mergeCell ref="R7:W7"/>
    <mergeCell ref="F10:H10"/>
    <mergeCell ref="R8:W8"/>
    <mergeCell ref="F15:H15"/>
    <mergeCell ref="K15:O15"/>
    <mergeCell ref="G13:H13"/>
    <mergeCell ref="K13:O13"/>
    <mergeCell ref="F3:I3"/>
    <mergeCell ref="K3:P3"/>
    <mergeCell ref="F11:H11"/>
    <mergeCell ref="K11:O11"/>
    <mergeCell ref="G12:H12"/>
    <mergeCell ref="K12:O12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O9" sqref="O9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9" customWidth="1"/>
    <col min="6" max="6" width="12.7109375" style="119" customWidth="1"/>
    <col min="7" max="7" width="6" style="2" customWidth="1"/>
    <col min="8" max="8" width="12.7109375" style="119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55" t="s">
        <v>14</v>
      </c>
      <c r="E4" s="155"/>
      <c r="F4" s="155"/>
      <c r="G4" s="155" t="s">
        <v>15</v>
      </c>
      <c r="H4" s="155"/>
      <c r="I4" s="155"/>
      <c r="J4" s="155"/>
      <c r="K4" s="155"/>
      <c r="L4" s="155"/>
    </row>
    <row r="5" spans="1:15">
      <c r="B5" s="5"/>
      <c r="C5" s="117" t="s">
        <v>49</v>
      </c>
      <c r="D5" s="10" t="s">
        <v>16</v>
      </c>
      <c r="E5" s="120" t="s">
        <v>18</v>
      </c>
      <c r="F5" s="130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40</v>
      </c>
      <c r="D6" s="12"/>
      <c r="E6" s="121" t="s">
        <v>17</v>
      </c>
      <c r="F6" s="131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41</v>
      </c>
      <c r="D7" s="29"/>
      <c r="E7" s="32"/>
      <c r="F7" s="125">
        <f t="shared" ref="F7" si="0">E7*D7</f>
        <v>0</v>
      </c>
      <c r="G7" s="29">
        <v>1</v>
      </c>
      <c r="H7" s="31">
        <v>18900</v>
      </c>
      <c r="I7" s="32">
        <f>H7*G7</f>
        <v>18900</v>
      </c>
      <c r="J7" s="33">
        <v>0</v>
      </c>
      <c r="K7" s="49">
        <f>ROUND(I7-(I7*J7),2)</f>
        <v>18900</v>
      </c>
      <c r="L7" s="39"/>
      <c r="O7" s="135" t="s">
        <v>42</v>
      </c>
    </row>
    <row r="8" spans="1:15" ht="15">
      <c r="A8" s="4"/>
      <c r="B8" s="17"/>
      <c r="C8" s="20"/>
      <c r="D8" s="21"/>
      <c r="E8" s="122"/>
      <c r="F8" s="132"/>
      <c r="G8" s="22"/>
      <c r="H8" s="122"/>
      <c r="I8" s="20"/>
      <c r="J8" s="20"/>
      <c r="K8" s="21"/>
      <c r="L8" s="40"/>
      <c r="O8" s="38"/>
    </row>
    <row r="9" spans="1:15" s="126" customFormat="1" ht="15">
      <c r="A9" s="124"/>
      <c r="B9" s="18"/>
      <c r="C9" s="23"/>
      <c r="D9" s="162" t="s">
        <v>37</v>
      </c>
      <c r="E9" s="162"/>
      <c r="F9" s="116">
        <f>SUM(F7:F7)</f>
        <v>0</v>
      </c>
      <c r="G9" s="34" t="s">
        <v>24</v>
      </c>
      <c r="H9" s="128"/>
      <c r="I9" s="35"/>
      <c r="J9" s="36"/>
      <c r="K9" s="37">
        <f>SUM(K7:K8)</f>
        <v>18900</v>
      </c>
      <c r="L9" s="41"/>
      <c r="O9" s="127"/>
    </row>
    <row r="10" spans="1:15" s="126" customFormat="1" ht="15">
      <c r="A10" s="124"/>
      <c r="B10" s="19"/>
      <c r="C10" s="24"/>
      <c r="D10" s="25"/>
      <c r="E10" s="123"/>
      <c r="F10" s="133"/>
      <c r="G10" s="6"/>
      <c r="H10" s="123"/>
      <c r="I10" s="26"/>
      <c r="J10" s="27"/>
      <c r="K10" s="28"/>
      <c r="L10" s="42"/>
      <c r="O10" s="127"/>
    </row>
    <row r="11" spans="1:15" s="126" customFormat="1" ht="15">
      <c r="A11" s="124"/>
      <c r="B11" s="2"/>
      <c r="C11" s="2"/>
      <c r="D11" s="2"/>
      <c r="E11" s="119"/>
      <c r="F11" s="119"/>
      <c r="G11" s="3"/>
      <c r="H11" s="129"/>
      <c r="I11" s="3"/>
      <c r="J11" s="7"/>
      <c r="K11" s="8"/>
      <c r="L11" s="43"/>
      <c r="O11" s="127"/>
    </row>
    <row r="12" spans="1:15" s="126" customFormat="1" ht="15">
      <c r="A12" s="124"/>
      <c r="B12" s="2"/>
      <c r="C12" s="2"/>
      <c r="D12" s="2"/>
      <c r="E12" s="119"/>
      <c r="F12" s="119"/>
      <c r="G12" s="2"/>
      <c r="H12" s="119"/>
      <c r="I12" s="2"/>
      <c r="J12" s="156" t="s">
        <v>30</v>
      </c>
      <c r="K12" s="157"/>
      <c r="L12" s="45">
        <f>'Daños Edificio'!P13</f>
        <v>231145.60000000001</v>
      </c>
    </row>
    <row r="13" spans="1:15" s="126" customFormat="1" ht="15.75">
      <c r="A13" s="124"/>
      <c r="B13" s="2"/>
      <c r="C13" s="2"/>
      <c r="D13" s="2"/>
      <c r="E13" s="119"/>
      <c r="F13" s="119"/>
      <c r="G13" s="2"/>
      <c r="H13" s="119"/>
      <c r="I13" s="2"/>
      <c r="J13" s="158" t="s">
        <v>31</v>
      </c>
      <c r="K13" s="159"/>
      <c r="L13" s="46">
        <f>K9</f>
        <v>18900</v>
      </c>
      <c r="O13" s="127"/>
    </row>
    <row r="14" spans="1:15" s="126" customFormat="1" ht="15.75">
      <c r="A14" s="124"/>
      <c r="B14" s="2"/>
      <c r="C14" s="2"/>
      <c r="D14" s="2"/>
      <c r="E14" s="119"/>
      <c r="F14" s="119"/>
      <c r="G14" s="2"/>
      <c r="H14" s="119"/>
      <c r="I14" s="2"/>
      <c r="J14" s="160" t="s">
        <v>32</v>
      </c>
      <c r="K14" s="161"/>
      <c r="L14" s="47">
        <f>SUM(L12:L13)</f>
        <v>250045.6</v>
      </c>
      <c r="O14" s="127"/>
    </row>
    <row r="15" spans="1:15" ht="15">
      <c r="A15" s="4"/>
      <c r="O15" s="38"/>
    </row>
    <row r="16" spans="1:15" ht="15">
      <c r="A16" s="4"/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2:K12"/>
    <mergeCell ref="J13:K13"/>
    <mergeCell ref="J14:K14"/>
    <mergeCell ref="D9:E9"/>
  </mergeCells>
  <hyperlinks>
    <hyperlink ref="O7" r:id="rId1" xr:uid="{5FF97294-5D5F-452B-8674-49748D4BF91D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2024-02-06T13:57:49Z</dcterms:modified>
</cp:coreProperties>
</file>