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B2E347FF-22C7-4CA7-9A74-4B5D55764FB3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" l="1"/>
  <c r="L8" i="1"/>
  <c r="M8" i="1"/>
  <c r="K9" i="1"/>
  <c r="L9" i="1"/>
  <c r="M9" i="1"/>
  <c r="K10" i="1"/>
  <c r="L10" i="1"/>
  <c r="M10" i="1"/>
  <c r="L7" i="1"/>
  <c r="M7" i="1"/>
  <c r="K7" i="1"/>
  <c r="K16" i="3" l="1"/>
  <c r="K17" i="3"/>
  <c r="K18" i="3"/>
  <c r="K19" i="3"/>
  <c r="K20" i="3"/>
  <c r="K21" i="3"/>
  <c r="K22" i="3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N8" i="1"/>
  <c r="P8" i="1" s="1"/>
  <c r="N9" i="1"/>
  <c r="P9" i="1" s="1"/>
  <c r="N10" i="1"/>
  <c r="P10" i="1" s="1"/>
  <c r="I8" i="1"/>
  <c r="I9" i="1"/>
  <c r="I10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12" i="1" l="1"/>
  <c r="I13" i="1" s="1"/>
  <c r="I14" i="1" s="1"/>
  <c r="P12" i="1"/>
  <c r="P13" i="1" s="1"/>
  <c r="P14" i="1" s="1"/>
  <c r="I15" i="1" l="1"/>
  <c r="P15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<sst xmlns="http://schemas.openxmlformats.org/spreadsheetml/2006/main" count="78" uniqueCount="61">
  <si>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</si>
  <si>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</si>
  <si>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</si>
  <si>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</si>
  <si>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</si>
  <si>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</si>
  <si>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</si>
  <si>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</si>
  <si>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</si>
  <si>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</si>
  <si>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</si>
  <si>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</si>
  <si>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</si>
  <si>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</si>
  <si>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</si>
  <si>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</si>
  <si>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</si>
  <si>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</si>
  <si>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</si>
  <si>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</si>
  <si>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</si>
  <si>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</si>
  <si>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</si>
  <si>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</si>
  <si>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</si>
  <si>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</si>
  <si>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</si>
  <si>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</si>
  <si>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</si>
  <si>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</si>
  <si>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</si>
  <si>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</si>
  <si>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</si>
  <si>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</si>
  <si>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</si>
  <si>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</si>
  <si>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</si>
  <si>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</si>
  <si>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</si>
  <si>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</si>
  <si>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 xml:space="preserve">Piso flotante </t>
  </si>
  <si>
    <t>m2</t>
  </si>
  <si>
    <t>Molduras y cubre juntas (piso flotante)</t>
  </si>
  <si>
    <t>Espuma niveladora (piso flotante)</t>
  </si>
  <si>
    <t>ml</t>
  </si>
  <si>
    <t>rollo</t>
  </si>
  <si>
    <t>Mano de obra piso flotante</t>
  </si>
  <si>
    <t>gl</t>
  </si>
  <si>
    <t>1.1</t>
  </si>
  <si>
    <t>1.2</t>
  </si>
  <si>
    <t>1.3</t>
  </si>
  <si>
    <t>1.4</t>
  </si>
  <si>
    <t xml:space="preserve">Toalla de Baño Casanova Liso 70 x 140 cm </t>
  </si>
  <si>
    <t>https://www.lapolar.cl/toalla-de-bano-casanova-liso-70-x-140-cm-menta/26719054.html</t>
  </si>
  <si>
    <t>Piso de baño, beige, 40x60 cm</t>
  </si>
  <si>
    <t>https://www.ikea.com/cl/es/p/osbysjoen-piso-de-bano-beige-30514201/?utm_source=google&amp;utm_medium=surfaces&amp;utm_campaign=shopping_feed&amp;utm_content=free_google_shopping_clicks_Bedandbathtextiles</t>
  </si>
  <si>
    <t>Set de aseo</t>
  </si>
  <si>
    <t>Conde del Maule 4255, Estacion Central</t>
  </si>
  <si>
    <t>Ajuste de acuerdo a valor de mercado</t>
  </si>
  <si>
    <t>Sr. Tito William Rodríguez</t>
  </si>
  <si>
    <t>Gastos notariales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</si>
</sst>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41" formatCode="_ * #,##0_ ;_ * \-#,##0_ ;_ 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41" fontId="1" fillId="0" borderId="0" applyFont="0" applyFill="0" applyBorder="0" applyAlignment="0" applyProtection="0"/>
    <xf numFmtId="0" fontId="23" fillId="0" borderId="0"/>
  </cellStyleXfs>
  <cellXfs count="190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41" fontId="15" fillId="2" borderId="1" xfId="4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8" fillId="2" borderId="0" xfId="3" applyFill="1" applyAlignment="1">
      <alignment vertical="center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9" fontId="3" fillId="0" borderId="15" xfId="1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3" fontId="2" fillId="0" borderId="15" xfId="0" applyNumberFormat="1" applyFont="1" applyBorder="1" applyAlignment="1">
      <alignment vertical="center"/>
    </xf>
    <xf numFmtId="0" fontId="5" fillId="2" borderId="0" xfId="0" applyFont="1" applyFill="1" applyAlignment="1"/>
  </cellXfs>
  <cellStyles count="6">
    <cellStyle name="Hipervínculo" xfId="3" builtinId="8"/>
    <cellStyle name="Millares [0]" xfId="4" builtinId="6"/>
    <cellStyle name="Moneda [0]" xfId="2" builtinId="7"/>
    <cellStyle name="Normal" xfId="0" builtinId="0"/>
    <cellStyle name="Normal 2" xfId="5" xr:uid="{3A274249-82AA-4005-B5FC-7248901576A9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0</xdr:rowOff>
    </xdr:from>
    <xdr:to>
      <xdr:col>9</xdr:col>
      <xdr:colOff>498495</xdr:colOff>
      <xdr:row>56</xdr:row>
      <xdr:rowOff>34290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94B03AB-7BED-A421-5CA8-B2346C86A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196840"/>
          <a:ext cx="8533785" cy="4343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1</xdr:rowOff>
    </xdr:from>
    <xdr:to>
      <xdr:col>10</xdr:col>
      <xdr:colOff>414722</xdr:colOff>
      <xdr:row>81</xdr:row>
      <xdr:rowOff>80011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DC4DE1-2864-EAD5-C8B0-956977B39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677401"/>
          <a:ext cx="9046277" cy="3924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ikea.com/cl/es/p/osbysjoen-piso-de-bano-beige-30514201/?utm_source=google&amp;utm_medium=surfaces&amp;utm_campaign=shopping_feed&amp;utm_content=free_google_shopping_clicks_Bedandbathtextiles" TargetMode="External"/><Relationship Id="rId1" Type="http://schemas.openxmlformats.org/officeDocument/2006/relationships/hyperlink" Target="https://www.lapolar.cl/toalla-de-bano-casanova-liso-70-x-140-cm-menta/26719054.html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35"/>
  <sheetViews>
    <sheetView showGridLines="0" tabSelected="1" zoomScale="85" zoomScaleNormal="85" workbookViewId="0">
      <selection activeCell="Y5" sqref="Y5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6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4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1" spans="2:25">
      <c r="X1" s="189"/>
    </row>
    <row r="2" spans="2:25" ht="15">
      <c r="B2" s="48"/>
      <c r="C2" s="48"/>
      <c r="D2" s="92" t="s">
        <v>59</v>
      </c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</row>
    <row r="3" spans="2:25" ht="15">
      <c r="B3" s="86" t="s">
        <v>10</v>
      </c>
      <c r="C3" s="48"/>
      <c r="D3" s="85" t="s">
        <v>2</v>
      </c>
      <c r="E3" s="51"/>
      <c r="F3" s="158" t="s">
        <v>0</v>
      </c>
      <c r="G3" s="159"/>
      <c r="H3" s="159"/>
      <c r="I3" s="160"/>
      <c r="J3" s="52"/>
      <c r="K3" s="161" t="s">
        <v>1</v>
      </c>
      <c r="L3" s="161"/>
      <c r="M3" s="162"/>
      <c r="N3" s="162"/>
      <c r="O3" s="162"/>
      <c r="P3" s="162"/>
      <c r="Q3" s="53"/>
      <c r="R3" s="50"/>
      <c r="S3" s="50"/>
      <c r="T3" s="50"/>
      <c r="U3" s="50"/>
      <c r="V3" s="50"/>
      <c r="W3" s="49"/>
    </row>
    <row r="4" spans="2:25" ht="15">
      <c r="B4" s="93"/>
      <c r="C4" s="94"/>
      <c r="D4" s="95" t="s">
        <v>57</v>
      </c>
      <c r="E4" s="52"/>
      <c r="F4" s="96"/>
      <c r="G4" s="93"/>
      <c r="H4" s="93"/>
      <c r="I4" s="93"/>
      <c r="J4" s="52"/>
      <c r="K4" s="96"/>
      <c r="L4" s="96"/>
      <c r="M4" s="93"/>
      <c r="N4" s="93"/>
      <c r="O4" s="93"/>
      <c r="P4" s="93"/>
      <c r="Q4" s="53"/>
      <c r="R4" s="50"/>
      <c r="S4" s="50"/>
      <c r="T4" s="50"/>
      <c r="U4" s="50"/>
      <c r="V4" s="50"/>
      <c r="W4" s="49"/>
    </row>
    <row r="5" spans="2:25" ht="15">
      <c r="B5" s="93"/>
      <c r="C5" s="94"/>
      <c r="D5" s="92" t="s">
        <v>33</v>
      </c>
      <c r="E5" s="52"/>
      <c r="F5" s="96"/>
      <c r="G5" s="93"/>
      <c r="H5" s="93"/>
      <c r="I5" s="93"/>
      <c r="J5" s="52"/>
      <c r="K5" s="96"/>
      <c r="L5" s="96"/>
      <c r="M5" s="93"/>
      <c r="N5" s="93"/>
      <c r="O5" s="93"/>
      <c r="P5" s="93"/>
      <c r="Q5" s="53"/>
      <c r="R5" s="50"/>
      <c r="S5" s="50"/>
      <c r="T5" s="50"/>
      <c r="U5" s="50"/>
      <c r="V5" s="50"/>
      <c r="W5" s="49"/>
    </row>
    <row r="6" spans="2:25" ht="15">
      <c r="B6" s="55">
        <v>1</v>
      </c>
      <c r="C6" s="56"/>
      <c r="D6" s="97" t="s">
        <v>39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3" t="s">
        <v>8</v>
      </c>
      <c r="Q6" s="61"/>
      <c r="R6" s="167" t="s">
        <v>9</v>
      </c>
      <c r="S6" s="167"/>
      <c r="T6" s="167"/>
      <c r="U6" s="167"/>
      <c r="V6" s="167"/>
      <c r="W6" s="62"/>
    </row>
    <row r="7" spans="2:25" ht="15">
      <c r="B7" s="98" t="s">
        <v>48</v>
      </c>
      <c r="C7" s="48"/>
      <c r="D7" s="141" t="s">
        <v>40</v>
      </c>
      <c r="E7" s="64"/>
      <c r="F7" s="66">
        <v>35</v>
      </c>
      <c r="G7" s="67" t="s">
        <v>41</v>
      </c>
      <c r="H7" s="68">
        <v>9090</v>
      </c>
      <c r="I7" s="68">
        <f t="shared" ref="I7:I10" si="0">+F7*H7</f>
        <v>318150</v>
      </c>
      <c r="J7" s="65"/>
      <c r="K7" s="66">
        <f>F7</f>
        <v>35</v>
      </c>
      <c r="L7" s="66" t="str">
        <f t="shared" ref="L7:M7" si="1">G7</f>
        <v>m2</v>
      </c>
      <c r="M7" s="142">
        <f t="shared" si="1"/>
        <v>9090</v>
      </c>
      <c r="N7" s="68">
        <f t="shared" ref="N7:N10" si="2">+K7*M7</f>
        <v>318150</v>
      </c>
      <c r="O7" s="70">
        <v>0</v>
      </c>
      <c r="P7" s="68">
        <f t="shared" ref="P7:P10" si="3">+(-N7*O7)+N7</f>
        <v>318150</v>
      </c>
      <c r="Q7" s="69"/>
      <c r="R7" s="170"/>
      <c r="S7" s="171" t="s">
        <v>58</v>
      </c>
      <c r="T7" s="171" t="s">
        <v>58</v>
      </c>
      <c r="U7" s="171" t="s">
        <v>58</v>
      </c>
      <c r="V7" s="171" t="s">
        <v>58</v>
      </c>
      <c r="W7" s="172" t="s">
        <v>58</v>
      </c>
    </row>
    <row r="8" spans="2:25" ht="15">
      <c r="B8" s="98" t="s">
        <v>49</v>
      </c>
      <c r="C8" s="48"/>
      <c r="D8" s="141" t="s">
        <v>42</v>
      </c>
      <c r="E8" s="64"/>
      <c r="F8" s="66">
        <v>24</v>
      </c>
      <c r="G8" s="67" t="s">
        <v>44</v>
      </c>
      <c r="H8" s="68">
        <v>5990</v>
      </c>
      <c r="I8" s="68">
        <f>+F8*H8</f>
        <v>143760</v>
      </c>
      <c r="J8" s="65"/>
      <c r="K8" s="66">
        <f t="shared" ref="K8:K10" si="4">F8</f>
        <v>24</v>
      </c>
      <c r="L8" s="66" t="str">
        <f t="shared" ref="L8:L10" si="5">G8</f>
        <v>ml</v>
      </c>
      <c r="M8" s="142">
        <f t="shared" ref="M8:M10" si="6">H8</f>
        <v>5990</v>
      </c>
      <c r="N8" s="68">
        <f t="shared" si="2"/>
        <v>143760</v>
      </c>
      <c r="O8" s="70">
        <v>0</v>
      </c>
      <c r="P8" s="68">
        <f t="shared" si="3"/>
        <v>143760</v>
      </c>
      <c r="Q8" s="69"/>
      <c r="R8" s="170"/>
      <c r="S8" s="171"/>
      <c r="T8" s="171"/>
      <c r="U8" s="171"/>
      <c r="V8" s="171"/>
      <c r="W8" s="172"/>
    </row>
    <row r="9" spans="2:25" ht="15" customHeight="1">
      <c r="B9" s="98" t="s">
        <v>50</v>
      </c>
      <c r="C9" s="48"/>
      <c r="D9" s="134" t="s">
        <v>43</v>
      </c>
      <c r="E9" s="64"/>
      <c r="F9" s="66">
        <v>4</v>
      </c>
      <c r="G9" s="67" t="s">
        <v>45</v>
      </c>
      <c r="H9" s="68">
        <v>8990</v>
      </c>
      <c r="I9" s="68">
        <f>+F9*H9</f>
        <v>35960</v>
      </c>
      <c r="J9" s="65"/>
      <c r="K9" s="66">
        <f t="shared" si="4"/>
        <v>4</v>
      </c>
      <c r="L9" s="66" t="str">
        <f t="shared" si="5"/>
        <v>rollo</v>
      </c>
      <c r="M9" s="142">
        <f t="shared" si="6"/>
        <v>8990</v>
      </c>
      <c r="N9" s="68">
        <f t="shared" si="2"/>
        <v>35960</v>
      </c>
      <c r="O9" s="70">
        <v>0</v>
      </c>
      <c r="P9" s="68">
        <f t="shared" si="3"/>
        <v>35960</v>
      </c>
      <c r="Q9" s="69"/>
      <c r="R9" s="170"/>
      <c r="S9" s="171"/>
      <c r="T9" s="171"/>
      <c r="U9" s="171"/>
      <c r="V9" s="171"/>
      <c r="W9" s="172"/>
    </row>
    <row r="10" spans="2:25" ht="15">
      <c r="B10" s="98" t="s">
        <v>51</v>
      </c>
      <c r="C10" s="48"/>
      <c r="D10" s="134" t="s">
        <v>46</v>
      </c>
      <c r="E10" s="64"/>
      <c r="F10" s="66">
        <v>1</v>
      </c>
      <c r="G10" s="67" t="s">
        <v>47</v>
      </c>
      <c r="H10" s="68">
        <v>150000</v>
      </c>
      <c r="I10" s="68">
        <f t="shared" si="0"/>
        <v>150000</v>
      </c>
      <c r="J10" s="65"/>
      <c r="K10" s="66">
        <f t="shared" si="4"/>
        <v>1</v>
      </c>
      <c r="L10" s="66" t="str">
        <f t="shared" si="5"/>
        <v>gl</v>
      </c>
      <c r="M10" s="142">
        <f t="shared" si="6"/>
        <v>150000</v>
      </c>
      <c r="N10" s="68">
        <f t="shared" si="2"/>
        <v>150000</v>
      </c>
      <c r="O10" s="70">
        <v>0</v>
      </c>
      <c r="P10" s="68">
        <f t="shared" si="3"/>
        <v>150000</v>
      </c>
      <c r="Q10" s="69"/>
      <c r="R10" s="170"/>
      <c r="S10" s="171"/>
      <c r="T10" s="171"/>
      <c r="U10" s="171"/>
      <c r="V10" s="171"/>
      <c r="W10" s="172"/>
    </row>
    <row r="11" spans="2:25" ht="14.25"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</row>
    <row r="12" spans="2:25" ht="13.9" customHeight="1">
      <c r="B12" s="71"/>
      <c r="C12" s="48"/>
      <c r="D12" s="99"/>
      <c r="E12" s="87"/>
      <c r="F12" s="168" t="s">
        <v>38</v>
      </c>
      <c r="G12" s="169"/>
      <c r="H12" s="169"/>
      <c r="I12" s="100">
        <f>SUM(I7:I10)</f>
        <v>647870</v>
      </c>
      <c r="J12" s="65"/>
      <c r="K12" s="168" t="s">
        <v>11</v>
      </c>
      <c r="L12" s="169"/>
      <c r="M12" s="169"/>
      <c r="N12" s="169"/>
      <c r="O12" s="169"/>
      <c r="P12" s="101">
        <f>SUM(P6:P10)</f>
        <v>647870</v>
      </c>
      <c r="Q12" s="72"/>
      <c r="R12" s="73"/>
      <c r="S12" s="73"/>
      <c r="T12" s="73"/>
      <c r="U12" s="73"/>
      <c r="V12" s="73"/>
      <c r="W12" s="74"/>
    </row>
    <row r="13" spans="2:25" ht="15">
      <c r="B13" s="71"/>
      <c r="C13" s="48"/>
      <c r="D13" s="102"/>
      <c r="E13" s="102"/>
      <c r="F13" s="163" t="s">
        <v>12</v>
      </c>
      <c r="G13" s="164"/>
      <c r="H13" s="164"/>
      <c r="I13" s="103">
        <f>SUM(I12:I12)</f>
        <v>647870</v>
      </c>
      <c r="J13" s="65"/>
      <c r="K13" s="163" t="s">
        <v>12</v>
      </c>
      <c r="L13" s="164"/>
      <c r="M13" s="164"/>
      <c r="N13" s="164"/>
      <c r="O13" s="164"/>
      <c r="P13" s="104">
        <f>SUM(P12:P12)</f>
        <v>647870</v>
      </c>
      <c r="Q13" s="75"/>
      <c r="R13" s="76"/>
      <c r="S13" s="76"/>
      <c r="T13" s="76"/>
      <c r="U13" s="76"/>
      <c r="V13" s="76"/>
      <c r="W13" s="77"/>
    </row>
    <row r="14" spans="2:25" ht="15">
      <c r="B14" s="71"/>
      <c r="C14" s="48"/>
      <c r="D14" s="102"/>
      <c r="E14" s="105"/>
      <c r="F14" s="91"/>
      <c r="G14" s="165" t="s">
        <v>34</v>
      </c>
      <c r="H14" s="165"/>
      <c r="I14" s="106">
        <f>I13*19%</f>
        <v>123095.3</v>
      </c>
      <c r="J14" s="78"/>
      <c r="K14" s="166" t="s">
        <v>35</v>
      </c>
      <c r="L14" s="165"/>
      <c r="M14" s="165"/>
      <c r="N14" s="165"/>
      <c r="O14" s="165"/>
      <c r="P14" s="107">
        <f>P13*19%</f>
        <v>123095.3</v>
      </c>
      <c r="Q14" s="75"/>
      <c r="R14" s="76"/>
      <c r="S14" s="76"/>
      <c r="T14" s="76"/>
      <c r="U14" s="76"/>
      <c r="V14" s="76"/>
      <c r="W14" s="77"/>
    </row>
    <row r="15" spans="2:25" ht="15">
      <c r="B15" s="71"/>
      <c r="C15" s="48"/>
      <c r="D15" s="48"/>
      <c r="E15" s="108"/>
      <c r="F15" s="89"/>
      <c r="G15" s="156" t="s">
        <v>36</v>
      </c>
      <c r="H15" s="156"/>
      <c r="I15" s="109">
        <f>+I13+I14</f>
        <v>770965.3</v>
      </c>
      <c r="J15" s="65"/>
      <c r="K15" s="157" t="s">
        <v>13</v>
      </c>
      <c r="L15" s="156"/>
      <c r="M15" s="156"/>
      <c r="N15" s="156"/>
      <c r="O15" s="156"/>
      <c r="P15" s="113">
        <f>SUM(P13:P14)</f>
        <v>770965.3</v>
      </c>
      <c r="Q15" s="80"/>
      <c r="R15" s="76"/>
      <c r="S15" s="76"/>
      <c r="T15" s="76"/>
      <c r="U15" s="76"/>
      <c r="V15" s="76"/>
      <c r="W15" s="77"/>
      <c r="Y15" s="1" t="e">
        <f>LOWER(#REF!)</f>
        <v>#REF!</v>
      </c>
    </row>
    <row r="16" spans="2:25" ht="15">
      <c r="B16" s="71"/>
      <c r="C16" s="48"/>
      <c r="D16" s="102"/>
      <c r="E16" s="110"/>
      <c r="F16" s="89"/>
      <c r="G16" s="90"/>
      <c r="H16" s="90"/>
      <c r="I16" s="111"/>
      <c r="J16" s="65"/>
      <c r="K16" s="89"/>
      <c r="L16" s="90"/>
      <c r="M16" s="90"/>
      <c r="N16" s="90"/>
      <c r="O16" s="90"/>
      <c r="P16" s="79"/>
      <c r="Q16" s="80"/>
      <c r="R16" s="76"/>
      <c r="S16" s="76"/>
      <c r="T16" s="76"/>
      <c r="U16" s="76"/>
      <c r="V16" s="76"/>
      <c r="W16" s="77"/>
    </row>
    <row r="17" spans="2:23" ht="15">
      <c r="B17" s="71"/>
      <c r="C17" s="48"/>
      <c r="D17" s="102"/>
      <c r="E17" s="88"/>
      <c r="F17" s="154"/>
      <c r="G17" s="155"/>
      <c r="H17" s="155"/>
      <c r="I17" s="112"/>
      <c r="J17" s="65"/>
      <c r="K17" s="154"/>
      <c r="L17" s="155"/>
      <c r="M17" s="155"/>
      <c r="N17" s="155"/>
      <c r="O17" s="155"/>
      <c r="P17" s="81"/>
      <c r="Q17" s="81"/>
      <c r="R17" s="81"/>
      <c r="S17" s="81"/>
      <c r="T17" s="82"/>
      <c r="U17" s="82"/>
      <c r="V17" s="82"/>
      <c r="W17" s="83"/>
    </row>
    <row r="28" spans="2:23" ht="15" customHeight="1"/>
    <row r="35" ht="13.9" customHeight="1"/>
  </sheetData>
  <mergeCells count="17">
    <mergeCell ref="R6:V6"/>
    <mergeCell ref="K12:O12"/>
    <mergeCell ref="R7:W7"/>
    <mergeCell ref="F12:H12"/>
    <mergeCell ref="R8:W8"/>
    <mergeCell ref="R9:W9"/>
    <mergeCell ref="R10:W10"/>
    <mergeCell ref="F17:H17"/>
    <mergeCell ref="K17:O17"/>
    <mergeCell ref="G15:H15"/>
    <mergeCell ref="K15:O15"/>
    <mergeCell ref="F3:I3"/>
    <mergeCell ref="K3:P3"/>
    <mergeCell ref="F13:H13"/>
    <mergeCell ref="K13:O13"/>
    <mergeCell ref="G14:H14"/>
    <mergeCell ref="K14:O14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opLeftCell="A4" zoomScaleNormal="100" workbookViewId="0">
      <selection activeCell="L7" sqref="L7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17" customWidth="1"/>
    <col min="6" max="6" width="12.7109375" style="117" customWidth="1"/>
    <col min="7" max="7" width="6" style="2" customWidth="1"/>
    <col min="8" max="8" width="12.7109375" style="117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9.42578125" style="42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4"/>
    </row>
    <row r="3" spans="1:15">
      <c r="C3" s="84"/>
    </row>
    <row r="4" spans="1:15">
      <c r="B4" s="9" t="s">
        <v>26</v>
      </c>
      <c r="C4" s="9" t="s">
        <v>25</v>
      </c>
      <c r="D4" s="173" t="s">
        <v>14</v>
      </c>
      <c r="E4" s="173"/>
      <c r="F4" s="173"/>
      <c r="G4" s="173" t="s">
        <v>15</v>
      </c>
      <c r="H4" s="173"/>
      <c r="I4" s="173"/>
      <c r="J4" s="173"/>
      <c r="K4" s="173"/>
      <c r="L4" s="173"/>
    </row>
    <row r="5" spans="1:15">
      <c r="B5" s="5"/>
      <c r="C5" s="115" t="s">
        <v>59</v>
      </c>
      <c r="D5" s="10" t="s">
        <v>16</v>
      </c>
      <c r="E5" s="118" t="s">
        <v>18</v>
      </c>
      <c r="F5" s="137" t="s">
        <v>18</v>
      </c>
      <c r="G5" s="14" t="s">
        <v>16</v>
      </c>
      <c r="H5" s="118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5" t="s">
        <v>57</v>
      </c>
      <c r="D6" s="12"/>
      <c r="E6" s="119" t="s">
        <v>17</v>
      </c>
      <c r="F6" s="138" t="s">
        <v>22</v>
      </c>
      <c r="G6" s="15"/>
      <c r="H6" s="119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25.5">
      <c r="A7" s="4"/>
      <c r="B7" s="143">
        <v>1</v>
      </c>
      <c r="C7" s="144" t="s">
        <v>52</v>
      </c>
      <c r="D7" s="145"/>
      <c r="E7" s="146"/>
      <c r="F7" s="147">
        <f t="shared" ref="F7:F12" si="0">E7*D7</f>
        <v>0</v>
      </c>
      <c r="G7" s="145">
        <v>5</v>
      </c>
      <c r="H7" s="148">
        <v>6990</v>
      </c>
      <c r="I7" s="146">
        <f>H7*G7</f>
        <v>34950</v>
      </c>
      <c r="J7" s="149">
        <v>0</v>
      </c>
      <c r="K7" s="150">
        <f>ROUND(I7-(I7*J7),2)</f>
        <v>34950</v>
      </c>
      <c r="L7" s="151" t="s">
        <v>58</v>
      </c>
      <c r="M7" s="152"/>
      <c r="N7" s="152"/>
      <c r="O7" s="153" t="s">
        <v>53</v>
      </c>
    </row>
    <row r="8" spans="1:15" ht="25.5">
      <c r="A8" s="4"/>
      <c r="B8" s="143">
        <v>2</v>
      </c>
      <c r="C8" s="144" t="s">
        <v>54</v>
      </c>
      <c r="D8" s="145"/>
      <c r="E8" s="146"/>
      <c r="F8" s="147">
        <f t="shared" si="0"/>
        <v>0</v>
      </c>
      <c r="G8" s="145">
        <v>1</v>
      </c>
      <c r="H8" s="148">
        <v>4990</v>
      </c>
      <c r="I8" s="146">
        <f t="shared" ref="I8:I22" si="1">H8*G8</f>
        <v>4990</v>
      </c>
      <c r="J8" s="149">
        <v>0</v>
      </c>
      <c r="K8" s="150">
        <f t="shared" ref="K8:K22" si="2">ROUND(I8-(I8*J8),2)</f>
        <v>4990</v>
      </c>
      <c r="L8" s="151" t="s">
        <v>58</v>
      </c>
      <c r="M8" s="152"/>
      <c r="N8" s="152"/>
      <c r="O8" s="153" t="s">
        <v>55</v>
      </c>
    </row>
    <row r="9" spans="1:15" s="131" customFormat="1" ht="15">
      <c r="A9" s="123"/>
      <c r="B9" s="181">
        <v>3</v>
      </c>
      <c r="C9" s="188" t="s">
        <v>56</v>
      </c>
      <c r="D9" s="183"/>
      <c r="E9" s="184"/>
      <c r="F9" s="147">
        <f t="shared" si="0"/>
        <v>0</v>
      </c>
      <c r="G9" s="183">
        <v>1</v>
      </c>
      <c r="H9" s="148">
        <v>39095</v>
      </c>
      <c r="I9" s="184">
        <f t="shared" si="1"/>
        <v>39095</v>
      </c>
      <c r="J9" s="185">
        <v>0</v>
      </c>
      <c r="K9" s="186">
        <f t="shared" si="2"/>
        <v>39095</v>
      </c>
      <c r="L9" s="187"/>
      <c r="O9" s="132"/>
    </row>
    <row r="10" spans="1:15" s="131" customFormat="1" ht="15">
      <c r="A10" s="123"/>
      <c r="B10" s="181">
        <v>4</v>
      </c>
      <c r="C10" s="182" t="s">
        <v>60</v>
      </c>
      <c r="D10" s="183"/>
      <c r="E10" s="184"/>
      <c r="F10" s="147">
        <f t="shared" si="0"/>
        <v>0</v>
      </c>
      <c r="G10" s="183">
        <v>1</v>
      </c>
      <c r="H10" s="148">
        <v>10000</v>
      </c>
      <c r="I10" s="184">
        <f t="shared" si="1"/>
        <v>10000</v>
      </c>
      <c r="J10" s="185">
        <v>0</v>
      </c>
      <c r="K10" s="186">
        <f t="shared" si="2"/>
        <v>10000</v>
      </c>
      <c r="L10" s="187"/>
      <c r="O10" s="132"/>
    </row>
    <row r="11" spans="1:15" s="131" customFormat="1" ht="15">
      <c r="A11" s="123"/>
      <c r="B11" s="124"/>
      <c r="C11" s="133"/>
      <c r="D11" s="125"/>
      <c r="E11" s="126"/>
      <c r="F11" s="127">
        <f t="shared" si="0"/>
        <v>0</v>
      </c>
      <c r="G11" s="125"/>
      <c r="H11" s="30"/>
      <c r="I11" s="126">
        <f t="shared" si="1"/>
        <v>0</v>
      </c>
      <c r="J11" s="128">
        <v>0</v>
      </c>
      <c r="K11" s="129">
        <f t="shared" si="2"/>
        <v>0</v>
      </c>
      <c r="L11" s="130"/>
      <c r="O11" s="132"/>
    </row>
    <row r="12" spans="1:15" s="131" customFormat="1">
      <c r="A12" s="123"/>
      <c r="B12" s="124"/>
      <c r="C12" s="133"/>
      <c r="D12" s="125"/>
      <c r="E12" s="126"/>
      <c r="F12" s="127">
        <f t="shared" si="0"/>
        <v>0</v>
      </c>
      <c r="G12" s="125"/>
      <c r="H12" s="30"/>
      <c r="I12" s="126">
        <f t="shared" si="1"/>
        <v>0</v>
      </c>
      <c r="J12" s="128">
        <v>0</v>
      </c>
      <c r="K12" s="129">
        <f t="shared" si="2"/>
        <v>0</v>
      </c>
      <c r="L12" s="130"/>
    </row>
    <row r="13" spans="1:15" s="131" customFormat="1" ht="15">
      <c r="A13" s="123"/>
      <c r="B13" s="124"/>
      <c r="C13" s="133"/>
      <c r="D13" s="125"/>
      <c r="E13" s="126"/>
      <c r="F13" s="127">
        <f t="shared" ref="F13:F22" si="3">E13*D13</f>
        <v>0</v>
      </c>
      <c r="G13" s="125"/>
      <c r="H13" s="30"/>
      <c r="I13" s="126">
        <f t="shared" si="1"/>
        <v>0</v>
      </c>
      <c r="J13" s="128">
        <v>0</v>
      </c>
      <c r="K13" s="129">
        <f t="shared" si="2"/>
        <v>0</v>
      </c>
      <c r="L13" s="130"/>
      <c r="O13" s="132"/>
    </row>
    <row r="14" spans="1:15" s="131" customFormat="1" ht="15">
      <c r="A14" s="123"/>
      <c r="B14" s="124"/>
      <c r="C14" s="133"/>
      <c r="D14" s="125"/>
      <c r="E14" s="126"/>
      <c r="F14" s="127">
        <f t="shared" si="3"/>
        <v>0</v>
      </c>
      <c r="G14" s="125"/>
      <c r="H14" s="30"/>
      <c r="I14" s="126">
        <f t="shared" si="1"/>
        <v>0</v>
      </c>
      <c r="J14" s="128">
        <v>0</v>
      </c>
      <c r="K14" s="129">
        <f t="shared" si="2"/>
        <v>0</v>
      </c>
      <c r="L14" s="130"/>
      <c r="O14" s="132"/>
    </row>
    <row r="15" spans="1:15" ht="15">
      <c r="A15" s="4"/>
      <c r="B15" s="29"/>
      <c r="C15" s="122"/>
      <c r="D15" s="28"/>
      <c r="E15" s="31"/>
      <c r="F15" s="116">
        <f t="shared" si="3"/>
        <v>0</v>
      </c>
      <c r="G15" s="28"/>
      <c r="H15" s="30"/>
      <c r="I15" s="31">
        <f t="shared" si="1"/>
        <v>0</v>
      </c>
      <c r="J15" s="32">
        <v>0</v>
      </c>
      <c r="K15" s="47">
        <f t="shared" si="2"/>
        <v>0</v>
      </c>
      <c r="L15" s="130"/>
      <c r="O15" s="37"/>
    </row>
    <row r="16" spans="1:15" ht="15">
      <c r="A16" s="4"/>
      <c r="B16" s="29"/>
      <c r="C16" s="122"/>
      <c r="D16" s="28"/>
      <c r="E16" s="31"/>
      <c r="F16" s="116">
        <f t="shared" si="3"/>
        <v>0</v>
      </c>
      <c r="G16" s="28"/>
      <c r="H16" s="30"/>
      <c r="I16" s="31">
        <f t="shared" si="1"/>
        <v>0</v>
      </c>
      <c r="J16" s="32">
        <v>0</v>
      </c>
      <c r="K16" s="47">
        <f t="shared" si="2"/>
        <v>0</v>
      </c>
      <c r="L16" s="130"/>
      <c r="O16" s="37"/>
    </row>
    <row r="17" spans="1:15" ht="15">
      <c r="A17" s="4"/>
      <c r="B17" s="29"/>
      <c r="C17" s="122"/>
      <c r="D17" s="28"/>
      <c r="E17" s="31"/>
      <c r="F17" s="116">
        <f t="shared" si="3"/>
        <v>0</v>
      </c>
      <c r="G17" s="28"/>
      <c r="H17" s="30"/>
      <c r="I17" s="31">
        <f t="shared" si="1"/>
        <v>0</v>
      </c>
      <c r="J17" s="32">
        <v>0</v>
      </c>
      <c r="K17" s="47">
        <f t="shared" si="2"/>
        <v>0</v>
      </c>
      <c r="L17" s="130"/>
      <c r="O17" s="37"/>
    </row>
    <row r="18" spans="1:15" ht="15">
      <c r="A18" s="4"/>
      <c r="B18" s="29"/>
      <c r="C18" s="122"/>
      <c r="D18" s="28"/>
      <c r="E18" s="31"/>
      <c r="F18" s="116">
        <f t="shared" si="3"/>
        <v>0</v>
      </c>
      <c r="G18" s="28"/>
      <c r="H18" s="30"/>
      <c r="I18" s="31">
        <f t="shared" si="1"/>
        <v>0</v>
      </c>
      <c r="J18" s="32">
        <v>0</v>
      </c>
      <c r="K18" s="47">
        <f t="shared" si="2"/>
        <v>0</v>
      </c>
      <c r="L18" s="130"/>
      <c r="O18" s="37"/>
    </row>
    <row r="19" spans="1:15" ht="15">
      <c r="A19" s="4"/>
      <c r="B19" s="29"/>
      <c r="C19" s="122"/>
      <c r="D19" s="28"/>
      <c r="E19" s="31"/>
      <c r="F19" s="116">
        <f t="shared" si="3"/>
        <v>0</v>
      </c>
      <c r="G19" s="28"/>
      <c r="H19" s="30"/>
      <c r="I19" s="31">
        <f t="shared" si="1"/>
        <v>0</v>
      </c>
      <c r="J19" s="32">
        <v>0</v>
      </c>
      <c r="K19" s="47">
        <f t="shared" si="2"/>
        <v>0</v>
      </c>
      <c r="L19" s="130"/>
      <c r="O19" s="37"/>
    </row>
    <row r="20" spans="1:15" ht="15">
      <c r="A20" s="4"/>
      <c r="B20" s="29"/>
      <c r="C20" s="122"/>
      <c r="D20" s="28"/>
      <c r="E20" s="31"/>
      <c r="F20" s="116">
        <f t="shared" si="3"/>
        <v>0</v>
      </c>
      <c r="G20" s="28"/>
      <c r="H20" s="30"/>
      <c r="I20" s="31">
        <f t="shared" si="1"/>
        <v>0</v>
      </c>
      <c r="J20" s="32">
        <v>0</v>
      </c>
      <c r="K20" s="47">
        <f t="shared" si="2"/>
        <v>0</v>
      </c>
      <c r="L20" s="130"/>
      <c r="O20" s="37"/>
    </row>
    <row r="21" spans="1:15" ht="15">
      <c r="A21" s="4"/>
      <c r="B21" s="29"/>
      <c r="C21" s="122"/>
      <c r="D21" s="28"/>
      <c r="E21" s="31"/>
      <c r="F21" s="116">
        <f t="shared" si="3"/>
        <v>0</v>
      </c>
      <c r="G21" s="28"/>
      <c r="H21" s="30"/>
      <c r="I21" s="31">
        <f t="shared" si="1"/>
        <v>0</v>
      </c>
      <c r="J21" s="32">
        <v>0</v>
      </c>
      <c r="K21" s="47">
        <f t="shared" si="2"/>
        <v>0</v>
      </c>
      <c r="L21" s="130"/>
      <c r="O21" s="37"/>
    </row>
    <row r="22" spans="1:15" ht="15">
      <c r="A22" s="4"/>
      <c r="B22" s="29"/>
      <c r="C22" s="122"/>
      <c r="D22" s="28"/>
      <c r="E22" s="31"/>
      <c r="F22" s="116">
        <f t="shared" si="3"/>
        <v>0</v>
      </c>
      <c r="G22" s="28"/>
      <c r="H22" s="30"/>
      <c r="I22" s="31">
        <f t="shared" si="1"/>
        <v>0</v>
      </c>
      <c r="J22" s="32">
        <v>0</v>
      </c>
      <c r="K22" s="47">
        <f t="shared" si="2"/>
        <v>0</v>
      </c>
      <c r="L22" s="130"/>
      <c r="O22" s="37"/>
    </row>
    <row r="23" spans="1:15">
      <c r="B23" s="16"/>
      <c r="C23" s="19"/>
      <c r="D23" s="20"/>
      <c r="E23" s="120"/>
      <c r="F23" s="139"/>
      <c r="G23" s="21"/>
      <c r="H23" s="120"/>
      <c r="I23" s="19"/>
      <c r="J23" s="19"/>
      <c r="K23" s="20"/>
      <c r="L23" s="38"/>
    </row>
    <row r="24" spans="1:15">
      <c r="B24" s="17"/>
      <c r="C24" s="22"/>
      <c r="D24" s="180" t="s">
        <v>37</v>
      </c>
      <c r="E24" s="180"/>
      <c r="F24" s="114">
        <f>SUM(F7:F22)</f>
        <v>0</v>
      </c>
      <c r="G24" s="33" t="s">
        <v>24</v>
      </c>
      <c r="H24" s="135"/>
      <c r="I24" s="34"/>
      <c r="J24" s="35"/>
      <c r="K24" s="36">
        <f>SUM(K7:K23)</f>
        <v>89035</v>
      </c>
      <c r="L24" s="39"/>
    </row>
    <row r="25" spans="1:15">
      <c r="B25" s="18"/>
      <c r="C25" s="23"/>
      <c r="D25" s="24"/>
      <c r="E25" s="121"/>
      <c r="F25" s="140"/>
      <c r="G25" s="6"/>
      <c r="H25" s="121"/>
      <c r="I25" s="25"/>
      <c r="J25" s="26"/>
      <c r="K25" s="27"/>
      <c r="L25" s="40"/>
    </row>
    <row r="26" spans="1:15">
      <c r="G26" s="3"/>
      <c r="H26" s="136"/>
      <c r="I26" s="3"/>
      <c r="J26" s="7"/>
      <c r="K26" s="8"/>
      <c r="L26" s="41"/>
    </row>
    <row r="27" spans="1:15" ht="15">
      <c r="J27" s="174" t="s">
        <v>30</v>
      </c>
      <c r="K27" s="175"/>
      <c r="L27" s="43">
        <f>'Daños Edificio'!P15</f>
        <v>770965.3</v>
      </c>
    </row>
    <row r="28" spans="1:15" ht="15">
      <c r="J28" s="176" t="s">
        <v>31</v>
      </c>
      <c r="K28" s="177"/>
      <c r="L28" s="44">
        <f>K24</f>
        <v>89035</v>
      </c>
    </row>
    <row r="29" spans="1:15" ht="15.75">
      <c r="J29" s="178" t="s">
        <v>32</v>
      </c>
      <c r="K29" s="179"/>
      <c r="L29" s="45">
        <f>SUM(L27:L28)</f>
        <v>860000.3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hyperlinks>
    <hyperlink ref="O7" r:id="rId1" xr:uid="{749BD9DF-A012-4886-AE0B-DF801009D513}"/>
    <hyperlink ref="O8" r:id="rId2" xr:uid="{AF1CF7C2-6AA5-4480-A260-BE7D29C3FCD3}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2024-01-23T14:07:21Z</dcterms:modified>
</cp:coreProperties>
</file>