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19\"/>
    </mc:Choice>
  </mc:AlternateContent>
  <xr:revisionPtr revIDLastSave="0" documentId="8_{65AC7619-380A-4726-97AE-54D0658296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I8" i="1"/>
  <c r="I9" i="1"/>
  <c r="I10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2" i="1" l="1"/>
  <c r="I13" i="1" s="1"/>
  <c r="P12" i="1"/>
  <c r="P13" i="1" s="1"/>
  <c r="I15" i="1" l="1"/>
  <c r="P15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<sst xmlns="http://schemas.openxmlformats.org/spreadsheetml/2006/main" count="67" uniqueCount="51">
  <si>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</si>
  <si>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</si>
  <si>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</si>
  <si>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</si>
  <si>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</si>
  <si>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</si>
  <si>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</si>
  <si>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</si>
  <si>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</si>
  <si>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</si>
  <si>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</si>
  <si>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</si>
  <si>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</si>
  <si>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</si>
  <si>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</si>
  <si>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</si>
  <si>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</si>
  <si>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</si>
  <si>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</si>
  <si>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</si>
  <si>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</si>
  <si>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</si>
  <si>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</si>
  <si>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</si>
  <si>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</si>
  <si>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</si>
  <si>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</si>
  <si>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</si>
  <si>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</si>
  <si>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</si>
  <si>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</si>
  <si>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</si>
  <si>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</si>
  <si>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</si>
  <si>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</si>
  <si>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</si>
  <si>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</si>
  <si>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</si>
  <si>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</si>
  <si>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</si>
  <si>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Pago del 12/12/2023</t>
  </si>
  <si>
    <t>un</t>
  </si>
  <si>
    <t>Pago del 13/12/2024</t>
  </si>
  <si>
    <t>Pago del 13/12/2025</t>
  </si>
  <si>
    <t>Gastos notariales</t>
  </si>
  <si>
    <t>1.1</t>
  </si>
  <si>
    <t>1.2</t>
  </si>
  <si>
    <t>1.3</t>
  </si>
  <si>
    <t>1.4</t>
  </si>
  <si>
    <t>Sr. Nelson Francisco Espinosa Vergara</t>
  </si>
  <si>
    <t>Antonio Varas N°1414, Dpto. N°33, Providencia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</si>
</sst>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224118</xdr:colOff>
      <xdr:row>18</xdr:row>
      <xdr:rowOff>134470</xdr:rowOff>
    </xdr:from>
    <xdr:to>
      <xdr:col>7</xdr:col>
      <xdr:colOff>327448</xdr:colOff>
      <xdr:row>46</xdr:row>
      <xdr:rowOff>131172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8713E-FE75-E008-B986-B378B737C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412" y="3305735"/>
          <a:ext cx="5706271" cy="44678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145677</xdr:rowOff>
    </xdr:from>
    <xdr:to>
      <xdr:col>7</xdr:col>
      <xdr:colOff>142183</xdr:colOff>
      <xdr:row>75</xdr:row>
      <xdr:rowOff>44824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ADB6CA-E4EC-3386-3B21-9BC8C7E44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7882" y="7944971"/>
          <a:ext cx="5386536" cy="4291853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77</xdr:row>
      <xdr:rowOff>100852</xdr:rowOff>
    </xdr:from>
    <xdr:to>
      <xdr:col>7</xdr:col>
      <xdr:colOff>89647</xdr:colOff>
      <xdr:row>105</xdr:row>
      <xdr:rowOff>50523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C91942F-242F-75A8-83B5-E378B2E4F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8235" y="12606617"/>
          <a:ext cx="5423647" cy="4342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abSelected="1" zoomScale="85" zoomScaleNormal="85" workbookViewId="0">
      <selection activeCell="D80" sqref="D80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5.28515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49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6" t="s">
        <v>0</v>
      </c>
      <c r="G3" s="157"/>
      <c r="H3" s="157"/>
      <c r="I3" s="158"/>
      <c r="J3" s="54"/>
      <c r="K3" s="159" t="s">
        <v>1</v>
      </c>
      <c r="L3" s="159"/>
      <c r="M3" s="160"/>
      <c r="N3" s="160"/>
      <c r="O3" s="160"/>
      <c r="P3" s="160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50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15">
      <c r="B7" s="100" t="s">
        <v>45</v>
      </c>
      <c r="C7" s="50"/>
      <c r="D7" s="145" t="s">
        <v>40</v>
      </c>
      <c r="E7" s="66"/>
      <c r="F7" s="68">
        <v>1</v>
      </c>
      <c r="G7" s="69" t="s">
        <v>41</v>
      </c>
      <c r="H7" s="70">
        <v>20000</v>
      </c>
      <c r="I7" s="70">
        <f t="shared" ref="I7:I10" si="0">+F7*H7</f>
        <v>20000</v>
      </c>
      <c r="J7" s="67"/>
      <c r="K7" s="68">
        <v>1</v>
      </c>
      <c r="L7" s="69" t="s">
        <v>41</v>
      </c>
      <c r="M7" s="70">
        <v>20000</v>
      </c>
      <c r="N7" s="70">
        <f t="shared" ref="N7:N10" si="1">+K7*M7</f>
        <v>20000</v>
      </c>
      <c r="O7" s="72">
        <v>0</v>
      </c>
      <c r="P7" s="70">
        <f t="shared" ref="P7:P10" si="2">+(-N7*O7)+N7</f>
        <v>20000</v>
      </c>
      <c r="Q7" s="71"/>
      <c r="R7" s="149"/>
      <c r="S7" s="150"/>
      <c r="T7" s="150"/>
      <c r="U7" s="150"/>
      <c r="V7" s="150"/>
      <c r="W7" s="151"/>
    </row>
    <row r="8" spans="2:25" ht="15">
      <c r="B8" s="100" t="s">
        <v>46</v>
      </c>
      <c r="C8" s="50"/>
      <c r="D8" s="145" t="s">
        <v>42</v>
      </c>
      <c r="E8" s="66"/>
      <c r="F8" s="68">
        <v>1</v>
      </c>
      <c r="G8" s="69" t="s">
        <v>41</v>
      </c>
      <c r="H8" s="70">
        <v>35000</v>
      </c>
      <c r="I8" s="70">
        <f t="shared" si="0"/>
        <v>35000</v>
      </c>
      <c r="J8" s="67"/>
      <c r="K8" s="68">
        <v>1</v>
      </c>
      <c r="L8" s="69" t="s">
        <v>41</v>
      </c>
      <c r="M8" s="70">
        <v>35000</v>
      </c>
      <c r="N8" s="70">
        <f t="shared" si="1"/>
        <v>35000</v>
      </c>
      <c r="O8" s="72">
        <v>0</v>
      </c>
      <c r="P8" s="70">
        <f t="shared" si="2"/>
        <v>35000</v>
      </c>
      <c r="Q8" s="71"/>
      <c r="R8" s="149"/>
      <c r="S8" s="150"/>
      <c r="T8" s="150"/>
      <c r="U8" s="150"/>
      <c r="V8" s="150"/>
      <c r="W8" s="151"/>
    </row>
    <row r="9" spans="2:25" ht="14.25" customHeight="1">
      <c r="B9" s="100" t="s">
        <v>47</v>
      </c>
      <c r="C9" s="50"/>
      <c r="D9" s="145" t="s">
        <v>43</v>
      </c>
      <c r="E9" s="66"/>
      <c r="F9" s="68">
        <v>1</v>
      </c>
      <c r="G9" s="69" t="s">
        <v>41</v>
      </c>
      <c r="H9" s="70">
        <v>83000</v>
      </c>
      <c r="I9" s="70">
        <f t="shared" si="0"/>
        <v>83000</v>
      </c>
      <c r="J9" s="67"/>
      <c r="K9" s="68">
        <v>1</v>
      </c>
      <c r="L9" s="69" t="s">
        <v>41</v>
      </c>
      <c r="M9" s="70">
        <v>83000</v>
      </c>
      <c r="N9" s="70">
        <f t="shared" si="1"/>
        <v>83000</v>
      </c>
      <c r="O9" s="72">
        <v>0</v>
      </c>
      <c r="P9" s="70">
        <f t="shared" si="2"/>
        <v>83000</v>
      </c>
      <c r="Q9" s="71"/>
      <c r="R9" s="149"/>
      <c r="S9" s="150"/>
      <c r="T9" s="150"/>
      <c r="U9" s="150"/>
      <c r="V9" s="150"/>
      <c r="W9" s="151"/>
    </row>
    <row r="10" spans="2:25" ht="15">
      <c r="B10" s="100" t="s">
        <v>48</v>
      </c>
      <c r="C10" s="50"/>
      <c r="D10" s="138" t="s">
        <v>44</v>
      </c>
      <c r="E10" s="66"/>
      <c r="F10" s="68">
        <v>1</v>
      </c>
      <c r="G10" s="69" t="s">
        <v>41</v>
      </c>
      <c r="H10" s="70">
        <v>10000</v>
      </c>
      <c r="I10" s="70">
        <f t="shared" si="0"/>
        <v>10000</v>
      </c>
      <c r="J10" s="67"/>
      <c r="K10" s="68">
        <v>1</v>
      </c>
      <c r="L10" s="69" t="s">
        <v>41</v>
      </c>
      <c r="M10" s="70">
        <v>10000</v>
      </c>
      <c r="N10" s="70">
        <f t="shared" si="1"/>
        <v>10000</v>
      </c>
      <c r="O10" s="72">
        <v>0</v>
      </c>
      <c r="P10" s="70">
        <f t="shared" si="2"/>
        <v>10000</v>
      </c>
      <c r="Q10" s="71"/>
      <c r="R10" s="149"/>
      <c r="S10" s="150"/>
      <c r="T10" s="150"/>
      <c r="U10" s="150"/>
      <c r="V10" s="150"/>
      <c r="W10" s="151"/>
    </row>
    <row r="11" spans="2:25" ht="14.25"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</row>
    <row r="12" spans="2:25" ht="13.9" customHeight="1">
      <c r="B12" s="73"/>
      <c r="C12" s="50"/>
      <c r="D12" s="101"/>
      <c r="E12" s="89"/>
      <c r="F12" s="147" t="s">
        <v>38</v>
      </c>
      <c r="G12" s="148"/>
      <c r="H12" s="148"/>
      <c r="I12" s="102">
        <f>SUM(I7:I10)</f>
        <v>148000</v>
      </c>
      <c r="J12" s="67"/>
      <c r="K12" s="147" t="s">
        <v>11</v>
      </c>
      <c r="L12" s="148"/>
      <c r="M12" s="148"/>
      <c r="N12" s="148"/>
      <c r="O12" s="148"/>
      <c r="P12" s="103">
        <f>SUM(P6:P10)</f>
        <v>148000</v>
      </c>
      <c r="Q12" s="74"/>
      <c r="R12" s="75"/>
      <c r="S12" s="75"/>
      <c r="T12" s="75"/>
      <c r="U12" s="75"/>
      <c r="V12" s="75"/>
      <c r="W12" s="76"/>
    </row>
    <row r="13" spans="2:25" ht="15">
      <c r="B13" s="73"/>
      <c r="C13" s="50"/>
      <c r="D13" s="104"/>
      <c r="E13" s="104"/>
      <c r="F13" s="161" t="s">
        <v>12</v>
      </c>
      <c r="G13" s="162"/>
      <c r="H13" s="162"/>
      <c r="I13" s="105">
        <f>SUM(I12:I12)</f>
        <v>148000</v>
      </c>
      <c r="J13" s="67"/>
      <c r="K13" s="161" t="s">
        <v>12</v>
      </c>
      <c r="L13" s="162"/>
      <c r="M13" s="162"/>
      <c r="N13" s="162"/>
      <c r="O13" s="162"/>
      <c r="P13" s="106">
        <f>SUM(P12:P12)</f>
        <v>148000</v>
      </c>
      <c r="Q13" s="77"/>
      <c r="R13" s="78"/>
      <c r="S13" s="78"/>
      <c r="T13" s="78"/>
      <c r="U13" s="78"/>
      <c r="V13" s="78"/>
      <c r="W13" s="79"/>
    </row>
    <row r="14" spans="2:25" ht="15" hidden="1">
      <c r="B14" s="73"/>
      <c r="C14" s="50"/>
      <c r="D14" s="104"/>
      <c r="E14" s="107"/>
      <c r="F14" s="93"/>
      <c r="G14" s="163" t="s">
        <v>34</v>
      </c>
      <c r="H14" s="163"/>
      <c r="I14" s="108"/>
      <c r="J14" s="80"/>
      <c r="K14" s="164" t="s">
        <v>35</v>
      </c>
      <c r="L14" s="163"/>
      <c r="M14" s="163"/>
      <c r="N14" s="163"/>
      <c r="O14" s="163"/>
      <c r="P14" s="109"/>
      <c r="Q14" s="77"/>
      <c r="R14" s="78"/>
      <c r="S14" s="78"/>
      <c r="T14" s="78"/>
      <c r="U14" s="78"/>
      <c r="V14" s="78"/>
      <c r="W14" s="79"/>
    </row>
    <row r="15" spans="2:25" ht="15">
      <c r="B15" s="73"/>
      <c r="C15" s="50"/>
      <c r="D15" s="50"/>
      <c r="E15" s="110"/>
      <c r="F15" s="91"/>
      <c r="G15" s="154" t="s">
        <v>36</v>
      </c>
      <c r="H15" s="154"/>
      <c r="I15" s="111">
        <f>+I13+I14</f>
        <v>148000</v>
      </c>
      <c r="J15" s="67"/>
      <c r="K15" s="155" t="s">
        <v>13</v>
      </c>
      <c r="L15" s="154"/>
      <c r="M15" s="154"/>
      <c r="N15" s="154"/>
      <c r="O15" s="154"/>
      <c r="P15" s="115">
        <f>SUM(P13:P14)</f>
        <v>148000</v>
      </c>
      <c r="Q15" s="82"/>
      <c r="R15" s="78"/>
      <c r="S15" s="78"/>
      <c r="T15" s="78"/>
      <c r="U15" s="78"/>
      <c r="V15" s="78"/>
      <c r="W15" s="79"/>
      <c r="Y15" s="1" t="e">
        <f>LOWER(#REF!)</f>
        <v>#REF!</v>
      </c>
    </row>
    <row r="16" spans="2:25" ht="15">
      <c r="B16" s="73"/>
      <c r="C16" s="50"/>
      <c r="D16" s="104"/>
      <c r="E16" s="112"/>
      <c r="F16" s="91"/>
      <c r="G16" s="92"/>
      <c r="H16" s="92"/>
      <c r="I16" s="113"/>
      <c r="J16" s="67"/>
      <c r="K16" s="91"/>
      <c r="L16" s="92"/>
      <c r="M16" s="92"/>
      <c r="N16" s="92"/>
      <c r="O16" s="92"/>
      <c r="P16" s="81"/>
      <c r="Q16" s="82"/>
      <c r="R16" s="78"/>
      <c r="S16" s="78"/>
      <c r="T16" s="78"/>
      <c r="U16" s="78"/>
      <c r="V16" s="78"/>
      <c r="W16" s="79"/>
    </row>
    <row r="17" spans="2:23" ht="18.75" customHeight="1">
      <c r="B17" s="73"/>
      <c r="C17" s="50"/>
      <c r="D17" s="104"/>
      <c r="E17" s="90"/>
      <c r="F17" s="152"/>
      <c r="G17" s="153"/>
      <c r="H17" s="153"/>
      <c r="I17" s="114"/>
      <c r="J17" s="67"/>
      <c r="K17" s="152"/>
      <c r="L17" s="153"/>
      <c r="M17" s="153"/>
      <c r="N17" s="153"/>
      <c r="O17" s="153"/>
      <c r="P17" s="83"/>
      <c r="Q17" s="83"/>
      <c r="R17" s="83"/>
      <c r="S17" s="83"/>
      <c r="T17" s="84"/>
      <c r="U17" s="84"/>
      <c r="V17" s="84"/>
      <c r="W17" s="85"/>
    </row>
    <row r="28" spans="2:23" ht="15" customHeight="1"/>
    <row r="35" ht="13.9" customHeight="1"/>
    <row r="40" ht="15"/>
  </sheetData>
  <mergeCells count="17">
    <mergeCell ref="F17:H17"/>
    <mergeCell ref="K17:O17"/>
    <mergeCell ref="G15:H15"/>
    <mergeCell ref="K15:O15"/>
    <mergeCell ref="F3:I3"/>
    <mergeCell ref="K3:P3"/>
    <mergeCell ref="F13:H13"/>
    <mergeCell ref="K13:O13"/>
    <mergeCell ref="G14:H14"/>
    <mergeCell ref="K14:O14"/>
    <mergeCell ref="R6:V6"/>
    <mergeCell ref="K12:O12"/>
    <mergeCell ref="R7:W7"/>
    <mergeCell ref="F12:H12"/>
    <mergeCell ref="R8:W8"/>
    <mergeCell ref="R9:W9"/>
    <mergeCell ref="R10:W10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J27" sqref="J27:L2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9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2" t="s">
        <v>37</v>
      </c>
      <c r="E24" s="172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6" t="s">
        <v>30</v>
      </c>
      <c r="K27" s="167"/>
      <c r="L27" s="45">
        <f>'Daños Edificio'!P15</f>
        <v>148000</v>
      </c>
    </row>
    <row r="28" spans="1:15" ht="15">
      <c r="J28" s="168" t="s">
        <v>31</v>
      </c>
      <c r="K28" s="169"/>
      <c r="L28" s="46">
        <f>K24</f>
        <v>0</v>
      </c>
    </row>
    <row r="29" spans="1:15" ht="15.75">
      <c r="J29" s="170" t="s">
        <v>32</v>
      </c>
      <c r="K29" s="171"/>
      <c r="L29" s="47">
        <f>SUM(L27:L28)</f>
        <v>148000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2024-02-29T20:25:44Z</dcterms:modified>
</cp:coreProperties>
</file>