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623"/>
  <workbookPr/>
  <mc:AlternateContent xmlns:mc="http://schemas.openxmlformats.org/markup-compatibility/2006">
    <mc:Choice Requires="x15">
      <x15ac:absPath xmlns:x15ac="http://schemas.microsoft.com/office/spreadsheetml/2010/11/ac" url="https://aplusajustadoresspa813-my.sharepoint.com/personal/mackarena_gonzalez_aplusajustadores_cl/Documents/escritorio/CASOS AGUAS ANDINAS/Caso N°714 MGF/"/>
    </mc:Choice>
  </mc:AlternateContent>
  <xr:revisionPtr revIDLastSave="37" documentId="8_{C597DC1F-4B0A-40FF-98FB-D939A7194012}" xr6:coauthVersionLast="47" xr6:coauthVersionMax="47" xr10:uidLastSave="{E4ADDA9C-156B-4DE5-89FD-48C4E51F6106}"/>
  <bookViews>
    <workbookView xWindow="-108" yWindow="-108" windowWidth="23256" windowHeight="12456" activeTab="1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31" i="3" l="1"/>
  <c r="K31" i="3" s="1"/>
  <c r="F31" i="3"/>
  <c r="I11" i="3"/>
  <c r="K11" i="3" s="1"/>
  <c r="I12" i="3"/>
  <c r="K12" i="3" s="1"/>
  <c r="K30" i="3"/>
  <c r="I32" i="3"/>
  <c r="K32" i="3" s="1"/>
  <c r="I30" i="3"/>
  <c r="I29" i="3"/>
  <c r="K29" i="3" s="1"/>
  <c r="I28" i="3"/>
  <c r="K28" i="3" s="1"/>
  <c r="I27" i="3"/>
  <c r="K27" i="3" s="1"/>
  <c r="I26" i="3"/>
  <c r="K26" i="3" s="1"/>
  <c r="I25" i="3"/>
  <c r="K25" i="3" s="1"/>
  <c r="I24" i="3"/>
  <c r="K24" i="3" s="1"/>
  <c r="I23" i="3"/>
  <c r="K23" i="3" s="1"/>
  <c r="I22" i="3"/>
  <c r="K22" i="3" s="1"/>
  <c r="I21" i="3"/>
  <c r="K21" i="3" s="1"/>
  <c r="F30" i="3"/>
  <c r="F32" i="3"/>
  <c r="F29" i="3"/>
  <c r="F28" i="3"/>
  <c r="F27" i="3"/>
  <c r="F26" i="3"/>
  <c r="F25" i="3"/>
  <c r="F24" i="3"/>
  <c r="F23" i="3"/>
  <c r="F22" i="3"/>
  <c r="F21" i="3"/>
  <c r="F11" i="3"/>
  <c r="F12" i="3"/>
  <c r="F13" i="3"/>
  <c r="F14" i="3"/>
  <c r="F15" i="3"/>
  <c r="F16" i="3"/>
  <c r="F17" i="3"/>
  <c r="F18" i="3"/>
  <c r="F19" i="3"/>
  <c r="F20" i="3"/>
  <c r="F35" i="3"/>
  <c r="F36" i="3"/>
  <c r="F37" i="3"/>
  <c r="F38" i="3"/>
  <c r="I11" i="1"/>
  <c r="N11" i="1"/>
  <c r="P11" i="1" s="1"/>
  <c r="Y15" i="1" l="1"/>
  <c r="I36" i="3"/>
  <c r="K36" i="3" s="1"/>
  <c r="I37" i="3"/>
  <c r="K37" i="3" s="1"/>
  <c r="F7" i="3" l="1"/>
  <c r="F8" i="3"/>
  <c r="F9" i="3"/>
  <c r="F10" i="3"/>
  <c r="I35" i="3"/>
  <c r="K35" i="3" s="1"/>
  <c r="I20" i="3"/>
  <c r="K20" i="3" s="1"/>
  <c r="I19" i="3"/>
  <c r="K19" i="3" s="1"/>
  <c r="N8" i="1"/>
  <c r="P8" i="1" s="1"/>
  <c r="N9" i="1"/>
  <c r="P9" i="1" s="1"/>
  <c r="N10" i="1"/>
  <c r="P10" i="1" s="1"/>
  <c r="N12" i="1"/>
  <c r="P12" i="1" s="1"/>
  <c r="N13" i="1"/>
  <c r="P13" i="1" s="1"/>
  <c r="N14" i="1"/>
  <c r="P14" i="1" s="1"/>
  <c r="N15" i="1"/>
  <c r="P15" i="1" s="1"/>
  <c r="N16" i="1"/>
  <c r="P16" i="1" s="1"/>
  <c r="N17" i="1"/>
  <c r="P17" i="1" s="1"/>
  <c r="N18" i="1"/>
  <c r="P18" i="1" s="1"/>
  <c r="N19" i="1"/>
  <c r="P19" i="1" s="1"/>
  <c r="N20" i="1"/>
  <c r="P20" i="1" s="1"/>
  <c r="N21" i="1"/>
  <c r="P21" i="1" s="1"/>
  <c r="N22" i="1"/>
  <c r="P22" i="1" s="1"/>
  <c r="N23" i="1"/>
  <c r="P23" i="1" s="1"/>
  <c r="I8" i="1"/>
  <c r="I9" i="1"/>
  <c r="I10" i="1"/>
  <c r="I12" i="1"/>
  <c r="I13" i="1"/>
  <c r="I14" i="1"/>
  <c r="I15" i="1"/>
  <c r="I16" i="1"/>
  <c r="I17" i="1"/>
  <c r="I18" i="1"/>
  <c r="I19" i="1"/>
  <c r="I20" i="1"/>
  <c r="I21" i="1"/>
  <c r="I22" i="1"/>
  <c r="I23" i="1"/>
  <c r="I7" i="3"/>
  <c r="K7" i="3" s="1"/>
  <c r="I8" i="3"/>
  <c r="K8" i="3" s="1"/>
  <c r="I9" i="3"/>
  <c r="K9" i="3" s="1"/>
  <c r="I10" i="3"/>
  <c r="K10" i="3" s="1"/>
  <c r="I13" i="3"/>
  <c r="K13" i="3" s="1"/>
  <c r="I14" i="3"/>
  <c r="K14" i="3" s="1"/>
  <c r="N24" i="1"/>
  <c r="P24" i="1" s="1"/>
  <c r="N25" i="1"/>
  <c r="P25" i="1" s="1"/>
  <c r="N26" i="1"/>
  <c r="P26" i="1" s="1"/>
  <c r="N27" i="1"/>
  <c r="P27" i="1" s="1"/>
  <c r="N28" i="1"/>
  <c r="P28" i="1" s="1"/>
  <c r="N29" i="1"/>
  <c r="P29" i="1" s="1"/>
  <c r="I24" i="1"/>
  <c r="I25" i="1"/>
  <c r="I26" i="1"/>
  <c r="I27" i="1"/>
  <c r="I28" i="1"/>
  <c r="N30" i="1"/>
  <c r="P30" i="1" s="1"/>
  <c r="N31" i="1"/>
  <c r="P31" i="1" s="1"/>
  <c r="N32" i="1"/>
  <c r="P32" i="1" s="1"/>
  <c r="N33" i="1"/>
  <c r="P33" i="1" s="1"/>
  <c r="I29" i="1"/>
  <c r="I30" i="1"/>
  <c r="I31" i="1"/>
  <c r="I32" i="1"/>
  <c r="I33" i="1"/>
  <c r="N7" i="1"/>
  <c r="P7" i="1" s="1"/>
  <c r="I7" i="1"/>
  <c r="I38" i="3"/>
  <c r="K38" i="3" s="1"/>
  <c r="I15" i="3"/>
  <c r="K15" i="3" s="1"/>
  <c r="K40" i="3" s="1"/>
  <c r="I16" i="3"/>
  <c r="K16" i="3" s="1"/>
  <c r="I17" i="3"/>
  <c r="K17" i="3" s="1"/>
  <c r="I18" i="3"/>
  <c r="K18" i="3" s="1"/>
  <c r="I35" i="1" l="1"/>
  <c r="I36" i="1" s="1"/>
  <c r="I37" i="1" s="1"/>
  <c r="P35" i="1"/>
  <c r="P36" i="1" s="1"/>
  <c r="P37" i="1" s="1"/>
  <c r="I38" i="1" l="1"/>
  <c r="P38" i="1"/>
  <c r="L43" i="3" s="1"/>
  <c r="F40" i="3" l="1"/>
  <c r="L44" i="3" l="1"/>
  <c r="L45" i="3" s="1"/>
</calcChain>
</file>

<file path=xl/sharedStrings.xml><?xml version="1.0" encoding="utf-8"?>
<sst xmlns="http://schemas.openxmlformats.org/spreadsheetml/2006/main" count="108" uniqueCount="80">
  <si>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</si>
  <si>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</si>
  <si>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</si>
  <si>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</si>
  <si>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</si>
  <si>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</si>
  <si>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</si>
  <si>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</si>
  <si>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</si>
  <si>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</si>
  <si>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</si>
  <si>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</si>
  <si>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</si>
  <si>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</si>
  <si>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</si>
  <si>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</si>
  <si>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</si>
  <si>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</si>
  <si>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</si>
  <si>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</si>
  <si>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</si>
  <si>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</si>
  <si>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</si>
  <si>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</si>
  <si>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</si>
  <si>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</si>
  <si>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</si>
  <si>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</si>
  <si>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</si>
  <si>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</si>
  <si>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</si>
  <si>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</si>
  <si>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</si>
  <si>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Edificio</t>
  </si>
  <si>
    <t>IVA  19%</t>
  </si>
  <si>
    <t>IVA 19%</t>
  </si>
  <si>
    <t xml:space="preserve">Valor Total en </t>
  </si>
  <si>
    <t>Total Reclamado</t>
  </si>
  <si>
    <t>Costo Directo de Obra Reclamado</t>
  </si>
  <si>
    <t>Reparaciones</t>
  </si>
  <si>
    <t>Gabriela 1087, La Pintana</t>
  </si>
  <si>
    <t>Ajuste de acuerdo a valor de mercado</t>
  </si>
  <si>
    <t>https://pasbolim.cl/tienda/articulos-de-aseo/cloro-hipoclorito-sodio-5-winkler-wk-cl-5-litros/?gclid=Cj0KCQiAwP6sBhDAARIsAPfK_wY5jQVKnmolnOxymoBqc1SQmo6YdrNtUmQPNRzKzPmrlZRbDGMsClwaAtiDEALw_wcB</t>
  </si>
  <si>
    <t>https://www.liqui.cl/products/smart-wash-detergente-liquido-5-litros?srsltid=AfmBOoqp5A2FWdx7pUE0j6HrXSPtB6luWVswX6cdpPGj56jH2_M-Fa0mJbI</t>
  </si>
  <si>
    <t>https://www.maximoahorro.cl/mantenedor-de-pisos-lavanda</t>
  </si>
  <si>
    <t>Zapatillas comfycush era (classic) black/black</t>
  </si>
  <si>
    <t>https://www.vans.cl/zapatillas-comfycush-era-classic-blackblack_vn-3uvn0a3wm9vnd00/p?idsku=4342041&amp;srsltid=AfmBOoqV9mKlcPeISR74Kp1pPUOMomMg5JUyBuVA4wrzHqudlEntacmnwa0</t>
  </si>
  <si>
    <t>Lavadora Superior SIlver 16 KG</t>
  </si>
  <si>
    <t>https://www.mideastore.cl/lavadora-superior-silver-16-kg-mls-160gsc03t/p?idsku=16&amp;gad_source=4&amp;gclid=Cj0KCQiAwP6sBhDAARIsAPfK_wbmKTazPTuIRoHSOL3b8qowsgDGDYWRaNUL8Bb3P8SmM5XPTVJHu08aAn8AEALw_wcB</t>
  </si>
  <si>
    <t>https://todomaqchile.com/tienda/ols/products/xn-vitrina-meson-refrigerado-150m-fabricacin-nacional-l9e?srsltid=AfmBOoovegMJ_-1elSx_Z2MsAQ-I4vwKAlCE7oRQWcxzHbeJhzorcXWOfzk</t>
  </si>
  <si>
    <t>Cloro 5lts</t>
  </si>
  <si>
    <t>Detergente 5lts</t>
  </si>
  <si>
    <t xml:space="preserve">Limpia piso 5lts </t>
  </si>
  <si>
    <t xml:space="preserve">Mangas de papel higiénico confort 50 mtrs </t>
  </si>
  <si>
    <t>Mangas de papel higiénico noble de 23mtrs</t>
  </si>
  <si>
    <t xml:space="preserve">Mangas de papel higiénico noble de 22mtrs </t>
  </si>
  <si>
    <t xml:space="preserve">Bolsas de carbón de 2.5 kilos </t>
  </si>
  <si>
    <t>Escobillones Virutex c/u</t>
  </si>
  <si>
    <t>Cloro Clorinda 1 litro</t>
  </si>
  <si>
    <t>Display de bebidas de medio fanta</t>
  </si>
  <si>
    <t xml:space="preserve">Display de Coca-Cola </t>
  </si>
  <si>
    <t xml:space="preserve">Display de sprite </t>
  </si>
  <si>
    <t>Bandeja de 24 score gorilla</t>
  </si>
  <si>
    <t>Bandeja de 24 score Normal y Moster</t>
  </si>
  <si>
    <t xml:space="preserve">Display de cachantun 2.5L con gas </t>
  </si>
  <si>
    <t xml:space="preserve">Display de cachantun 2.5L sin gas </t>
  </si>
  <si>
    <t xml:space="preserve">Mangas de noba elit Deco c/u </t>
  </si>
  <si>
    <t>Vitrina conservadora</t>
  </si>
  <si>
    <t>Cooler dos puertas</t>
  </si>
  <si>
    <t xml:space="preserve">Mangas de papel higiénico suan de 22 mtrs </t>
  </si>
  <si>
    <t>Toallas húmedas baby sec c/u (caja 12 unidades)</t>
  </si>
  <si>
    <t>Negocio cerrado desde el día 10 de diciembre hasta la fecha 16/01</t>
  </si>
  <si>
    <t xml:space="preserve">Televisor LG Smart tv de  52 pulgadas </t>
  </si>
  <si>
    <t>se conserva valor de cliente</t>
  </si>
  <si>
    <t>No reclamado por cliente, pero validado por ITO</t>
  </si>
  <si>
    <t>No Validado</t>
  </si>
  <si>
    <t>No Corresponde</t>
  </si>
  <si>
    <t>se conserva valor de cliente, se modifica cantidad de acuerdo a lo validado en terreno</t>
  </si>
  <si>
    <t>Sra. Verónica De Las Mercedes Tobar Garcés</t>
  </si>
  <si>
    <t>Con la finalidad de llegar a un acuerdo, Compañía Aprueba Incluir $100.000, para Cerrar el Caso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</si>
</sst>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u/>
      <sz val="11"/>
      <color theme="10"/>
      <name val="Calibri"/>
      <family val="2"/>
      <scheme val="minor"/>
    </font>
    <font>
      <sz val="12"/>
      <name val="Neuzeit Grotesk"/>
    </font>
    <font>
      <b/>
      <sz val="12"/>
      <color rgb="FF0000CC"/>
      <name val="Neuzeit Grotesk"/>
    </font>
    <font>
      <u/>
      <sz val="1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  <font>
      <b/>
      <sz val="11"/>
      <color theme="1"/>
      <name val="Aptos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214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3" fontId="2" fillId="2" borderId="5" xfId="0" applyNumberFormat="1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42" fontId="2" fillId="2" borderId="15" xfId="2" applyFont="1" applyFill="1" applyBorder="1" applyAlignment="1">
      <alignment horizontal="center"/>
    </xf>
    <xf numFmtId="9" fontId="3" fillId="2" borderId="15" xfId="1" applyFont="1" applyFill="1" applyBorder="1" applyAlignment="1">
      <alignment horizontal="center"/>
    </xf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11" fillId="2" borderId="0" xfId="3" applyFont="1" applyFill="1"/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9" fillId="2" borderId="4" xfId="2" applyFont="1" applyFill="1" applyBorder="1" applyAlignment="1">
      <alignment horizontal="center"/>
    </xf>
    <xf numFmtId="42" fontId="9" fillId="2" borderId="6" xfId="0" applyNumberFormat="1" applyFont="1" applyFill="1" applyBorder="1" applyAlignment="1">
      <alignment horizontal="center"/>
    </xf>
    <xf numFmtId="42" fontId="10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42" fontId="3" fillId="2" borderId="0" xfId="2" applyFont="1" applyFill="1" applyBorder="1" applyAlignment="1">
      <alignment horizontal="center"/>
    </xf>
    <xf numFmtId="0" fontId="13" fillId="2" borderId="0" xfId="0" applyFont="1" applyFill="1"/>
    <xf numFmtId="3" fontId="15" fillId="2" borderId="0" xfId="0" applyNumberFormat="1" applyFont="1" applyFill="1"/>
    <xf numFmtId="3" fontId="17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3" fontId="16" fillId="0" borderId="0" xfId="0" applyNumberFormat="1" applyFont="1"/>
    <xf numFmtId="3" fontId="15" fillId="0" borderId="0" xfId="0" applyNumberFormat="1" applyFont="1"/>
    <xf numFmtId="3" fontId="18" fillId="2" borderId="0" xfId="0" applyNumberFormat="1" applyFont="1" applyFill="1" applyAlignment="1">
      <alignment horizontal="center"/>
    </xf>
    <xf numFmtId="0" fontId="18" fillId="2" borderId="0" xfId="0" applyFont="1" applyFill="1" applyAlignment="1">
      <alignment horizontal="center"/>
    </xf>
    <xf numFmtId="0" fontId="19" fillId="2" borderId="0" xfId="0" applyFont="1" applyFill="1"/>
    <xf numFmtId="3" fontId="19" fillId="2" borderId="0" xfId="0" applyNumberFormat="1" applyFont="1" applyFill="1" applyAlignment="1">
      <alignment horizontal="left" wrapText="1"/>
    </xf>
    <xf numFmtId="2" fontId="18" fillId="2" borderId="0" xfId="0" applyNumberFormat="1" applyFont="1" applyFill="1" applyAlignment="1">
      <alignment horizontal="center"/>
    </xf>
    <xf numFmtId="164" fontId="18" fillId="2" borderId="0" xfId="0" applyNumberFormat="1" applyFont="1" applyFill="1" applyAlignment="1">
      <alignment horizontal="center"/>
    </xf>
    <xf numFmtId="165" fontId="18" fillId="2" borderId="0" xfId="0" applyNumberFormat="1" applyFont="1" applyFill="1" applyAlignment="1">
      <alignment horizontal="center"/>
    </xf>
    <xf numFmtId="3" fontId="18" fillId="2" borderId="0" xfId="0" applyNumberFormat="1" applyFont="1" applyFill="1"/>
    <xf numFmtId="3" fontId="19" fillId="2" borderId="0" xfId="0" applyNumberFormat="1" applyFont="1" applyFill="1"/>
    <xf numFmtId="165" fontId="16" fillId="2" borderId="0" xfId="0" applyNumberFormat="1" applyFont="1" applyFill="1" applyAlignment="1">
      <alignment horizontal="center"/>
    </xf>
    <xf numFmtId="3" fontId="15" fillId="2" borderId="0" xfId="0" applyNumberFormat="1" applyFont="1" applyFill="1" applyAlignment="1">
      <alignment horizontal="left" wrapText="1"/>
    </xf>
    <xf numFmtId="3" fontId="15" fillId="2" borderId="0" xfId="0" applyNumberFormat="1" applyFont="1" applyFill="1" applyAlignment="1">
      <alignment horizontal="center" vertical="center" wrapText="1"/>
    </xf>
    <xf numFmtId="2" fontId="15" fillId="2" borderId="1" xfId="0" applyNumberFormat="1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166" fontId="15" fillId="2" borderId="1" xfId="0" applyNumberFormat="1" applyFont="1" applyFill="1" applyBorder="1" applyAlignment="1">
      <alignment vertical="center" wrapText="1"/>
    </xf>
    <xf numFmtId="3" fontId="16" fillId="2" borderId="0" xfId="0" applyNumberFormat="1" applyFont="1" applyFill="1" applyAlignment="1">
      <alignment vertical="center" wrapText="1"/>
    </xf>
    <xf numFmtId="9" fontId="21" fillId="2" borderId="0" xfId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/>
    </xf>
    <xf numFmtId="3" fontId="16" fillId="3" borderId="3" xfId="0" applyNumberFormat="1" applyFont="1" applyFill="1" applyBorder="1" applyAlignment="1">
      <alignment vertical="center" wrapText="1"/>
    </xf>
    <xf numFmtId="0" fontId="20" fillId="3" borderId="3" xfId="0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vertical="center" wrapText="1"/>
    </xf>
    <xf numFmtId="3" fontId="16" fillId="3" borderId="0" xfId="0" applyNumberFormat="1" applyFont="1" applyFill="1" applyAlignment="1">
      <alignment vertical="center" wrapText="1"/>
    </xf>
    <xf numFmtId="0" fontId="20" fillId="3" borderId="0" xfId="0" applyFont="1" applyFill="1" applyAlignment="1">
      <alignment horizontal="center" vertical="center" wrapText="1"/>
    </xf>
    <xf numFmtId="0" fontId="16" fillId="3" borderId="6" xfId="0" applyFont="1" applyFill="1" applyBorder="1" applyAlignment="1">
      <alignment vertical="center" wrapText="1"/>
    </xf>
    <xf numFmtId="3" fontId="21" fillId="2" borderId="0" xfId="0" applyNumberFormat="1" applyFont="1" applyFill="1" applyAlignment="1">
      <alignment horizontal="center" vertical="center" wrapText="1"/>
    </xf>
    <xf numFmtId="166" fontId="14" fillId="3" borderId="0" xfId="0" applyNumberFormat="1" applyFont="1" applyFill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7" fontId="22" fillId="3" borderId="8" xfId="2" applyNumberFormat="1" applyFont="1" applyFill="1" applyBorder="1" applyAlignment="1">
      <alignment vertical="center" wrapText="1"/>
    </xf>
    <xf numFmtId="0" fontId="20" fillId="3" borderId="8" xfId="0" applyFont="1" applyFill="1" applyBorder="1" applyAlignment="1">
      <alignment horizontal="center" vertical="center" wrapText="1"/>
    </xf>
    <xf numFmtId="0" fontId="16" fillId="3" borderId="9" xfId="0" applyFont="1" applyFill="1" applyBorder="1" applyAlignment="1">
      <alignment vertical="center" wrapText="1"/>
    </xf>
    <xf numFmtId="0" fontId="7" fillId="2" borderId="0" xfId="0" applyFont="1" applyFill="1"/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2" fontId="16" fillId="2" borderId="0" xfId="0" applyNumberFormat="1" applyFont="1" applyFill="1" applyAlignment="1">
      <alignment horizontal="right" vertical="center" wrapText="1"/>
    </xf>
    <xf numFmtId="4" fontId="22" fillId="2" borderId="0" xfId="0" applyNumberFormat="1" applyFont="1" applyFill="1" applyAlignment="1">
      <alignment horizontal="right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0" fontId="14" fillId="2" borderId="0" xfId="0" applyFont="1" applyFill="1"/>
    <xf numFmtId="0" fontId="18" fillId="0" borderId="0" xfId="0" applyFont="1" applyAlignment="1">
      <alignment horizontal="center"/>
    </xf>
    <xf numFmtId="0" fontId="13" fillId="0" borderId="0" xfId="0" applyFont="1"/>
    <xf numFmtId="3" fontId="14" fillId="0" borderId="0" xfId="0" applyNumberFormat="1" applyFont="1" applyAlignment="1">
      <alignment horizontal="left"/>
    </xf>
    <xf numFmtId="3" fontId="18" fillId="0" borderId="0" xfId="0" applyNumberFormat="1" applyFont="1" applyAlignment="1">
      <alignment horizontal="center"/>
    </xf>
    <xf numFmtId="0" fontId="18" fillId="2" borderId="0" xfId="0" applyFont="1" applyFill="1" applyAlignment="1">
      <alignment wrapText="1"/>
    </xf>
    <xf numFmtId="0" fontId="13" fillId="3" borderId="1" xfId="0" applyFont="1" applyFill="1" applyBorder="1" applyAlignment="1">
      <alignment horizontal="center" vertical="center"/>
    </xf>
    <xf numFmtId="0" fontId="15" fillId="2" borderId="0" xfId="0" applyFont="1" applyFill="1" applyAlignment="1">
      <alignment wrapText="1"/>
    </xf>
    <xf numFmtId="166" fontId="18" fillId="3" borderId="4" xfId="0" applyNumberFormat="1" applyFont="1" applyFill="1" applyBorder="1" applyAlignment="1">
      <alignment horizontal="left" vertical="center" wrapText="1"/>
    </xf>
    <xf numFmtId="166" fontId="18" fillId="3" borderId="3" xfId="0" applyNumberFormat="1" applyFont="1" applyFill="1" applyBorder="1" applyAlignment="1">
      <alignment horizontal="left" vertical="center" wrapText="1"/>
    </xf>
    <xf numFmtId="2" fontId="16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20" fillId="2" borderId="0" xfId="0" applyNumberFormat="1" applyFont="1" applyFill="1" applyAlignment="1">
      <alignment vertical="center" wrapText="1"/>
    </xf>
    <xf numFmtId="166" fontId="20" fillId="3" borderId="6" xfId="0" applyNumberFormat="1" applyFont="1" applyFill="1" applyBorder="1" applyAlignment="1">
      <alignment horizontal="left" vertical="center" wrapText="1"/>
    </xf>
    <xf numFmtId="166" fontId="20" fillId="3" borderId="0" xfId="0" applyNumberFormat="1" applyFont="1" applyFill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4" fillId="3" borderId="6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horizontal="right" vertical="center" wrapText="1"/>
    </xf>
    <xf numFmtId="166" fontId="14" fillId="3" borderId="6" xfId="0" applyNumberFormat="1" applyFont="1" applyFill="1" applyBorder="1" applyAlignment="1">
      <alignment vertical="center" wrapText="1"/>
    </xf>
    <xf numFmtId="7" fontId="22" fillId="3" borderId="9" xfId="2" applyNumberFormat="1" applyFont="1" applyFill="1" applyBorder="1" applyAlignment="1">
      <alignment vertical="center" wrapText="1"/>
    </xf>
    <xf numFmtId="166" fontId="14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0" fontId="20" fillId="2" borderId="10" xfId="0" applyFont="1" applyFill="1" applyBorder="1" applyAlignment="1">
      <alignment horizontal="left" vertical="center" wrapText="1"/>
    </xf>
    <xf numFmtId="0" fontId="20" fillId="2" borderId="11" xfId="0" applyFont="1" applyFill="1" applyBorder="1" applyAlignment="1">
      <alignment horizontal="left" vertical="center" wrapText="1"/>
    </xf>
    <xf numFmtId="0" fontId="20" fillId="2" borderId="12" xfId="0" applyFont="1" applyFill="1" applyBorder="1" applyAlignment="1">
      <alignment horizontal="left" vertical="center" wrapText="1"/>
    </xf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3" xfId="2" applyFont="1" applyFill="1" applyBorder="1"/>
    <xf numFmtId="42" fontId="6" fillId="3" borderId="8" xfId="2" applyFont="1" applyFill="1" applyBorder="1"/>
    <xf numFmtId="0" fontId="2" fillId="2" borderId="15" xfId="0" applyFont="1" applyFill="1" applyBorder="1"/>
    <xf numFmtId="0" fontId="4" fillId="0" borderId="15" xfId="0" applyFont="1" applyBorder="1" applyAlignment="1">
      <alignment horizontal="center"/>
    </xf>
    <xf numFmtId="2" fontId="21" fillId="2" borderId="1" xfId="0" applyNumberFormat="1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166" fontId="21" fillId="2" borderId="1" xfId="0" applyNumberFormat="1" applyFont="1" applyFill="1" applyBorder="1" applyAlignment="1">
      <alignment vertical="center" wrapText="1"/>
    </xf>
    <xf numFmtId="0" fontId="15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4" xfId="2" applyFont="1" applyFill="1" applyBorder="1"/>
    <xf numFmtId="42" fontId="6" fillId="3" borderId="9" xfId="2" applyFont="1" applyFill="1" applyBorder="1"/>
    <xf numFmtId="0" fontId="15" fillId="2" borderId="1" xfId="0" applyFont="1" applyFill="1" applyBorder="1" applyAlignment="1">
      <alignment vertical="center" wrapText="1"/>
    </xf>
    <xf numFmtId="14" fontId="2" fillId="0" borderId="0" xfId="0" applyNumberFormat="1" applyFont="1" applyAlignment="1">
      <alignment vertical="center" wrapText="1"/>
    </xf>
    <xf numFmtId="42" fontId="2" fillId="0" borderId="6" xfId="2" applyFont="1" applyFill="1" applyBorder="1" applyAlignment="1">
      <alignment horizontal="center" vertical="center" wrapText="1"/>
    </xf>
    <xf numFmtId="9" fontId="3" fillId="0" borderId="15" xfId="1" applyFont="1" applyFill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8" fillId="0" borderId="0" xfId="3" applyFill="1" applyAlignment="1">
      <alignment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5" xfId="0" applyFont="1" applyBorder="1" applyAlignment="1">
      <alignment vertical="center" wrapText="1"/>
    </xf>
    <xf numFmtId="3" fontId="2" fillId="0" borderId="5" xfId="0" applyNumberFormat="1" applyFont="1" applyBorder="1" applyAlignment="1">
      <alignment horizontal="center" vertical="center" wrapText="1"/>
    </xf>
    <xf numFmtId="42" fontId="2" fillId="0" borderId="15" xfId="2" applyFont="1" applyFill="1" applyBorder="1" applyAlignment="1">
      <alignment horizontal="center" vertical="center" wrapText="1"/>
    </xf>
    <xf numFmtId="3" fontId="3" fillId="0" borderId="5" xfId="0" applyNumberFormat="1" applyFont="1" applyBorder="1" applyAlignment="1">
      <alignment horizontal="center" vertical="center" wrapText="1"/>
    </xf>
    <xf numFmtId="42" fontId="3" fillId="0" borderId="15" xfId="2" applyFont="1" applyFill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42" fontId="3" fillId="0" borderId="15" xfId="2" applyFont="1" applyFill="1" applyBorder="1" applyAlignment="1">
      <alignment horizontal="right" vertical="center" wrapText="1"/>
    </xf>
    <xf numFmtId="42" fontId="3" fillId="2" borderId="0" xfId="2" applyFont="1" applyFill="1" applyBorder="1" applyAlignment="1">
      <alignment horizontal="center" vertical="center" wrapText="1"/>
    </xf>
    <xf numFmtId="3" fontId="3" fillId="2" borderId="5" xfId="0" applyNumberFormat="1" applyFont="1" applyFill="1" applyBorder="1" applyAlignment="1">
      <alignment horizontal="center"/>
    </xf>
    <xf numFmtId="42" fontId="3" fillId="2" borderId="15" xfId="2" applyFont="1" applyFill="1" applyBorder="1" applyAlignment="1">
      <alignment horizontal="right"/>
    </xf>
    <xf numFmtId="42" fontId="3" fillId="2" borderId="15" xfId="2" applyFont="1" applyFill="1" applyBorder="1" applyAlignment="1">
      <alignment horizontal="center"/>
    </xf>
    <xf numFmtId="0" fontId="4" fillId="3" borderId="2" xfId="0" applyFont="1" applyFill="1" applyBorder="1"/>
    <xf numFmtId="42" fontId="4" fillId="3" borderId="3" xfId="2" applyFont="1" applyFill="1" applyBorder="1"/>
    <xf numFmtId="0" fontId="4" fillId="3" borderId="3" xfId="0" applyFont="1" applyFill="1" applyBorder="1"/>
    <xf numFmtId="3" fontId="4" fillId="3" borderId="3" xfId="0" applyNumberFormat="1" applyFont="1" applyFill="1" applyBorder="1"/>
    <xf numFmtId="0" fontId="18" fillId="2" borderId="0" xfId="0" applyFont="1" applyFill="1" applyAlignment="1">
      <alignment horizontal="center"/>
    </xf>
    <xf numFmtId="2" fontId="16" fillId="3" borderId="2" xfId="0" applyNumberFormat="1" applyFont="1" applyFill="1" applyBorder="1" applyAlignment="1">
      <alignment horizontal="right" vertical="center" wrapText="1"/>
    </xf>
    <xf numFmtId="2" fontId="16" fillId="3" borderId="3" xfId="0" applyNumberFormat="1" applyFont="1" applyFill="1" applyBorder="1" applyAlignment="1">
      <alignment horizontal="right" vertical="center" wrapText="1"/>
    </xf>
    <xf numFmtId="0" fontId="20" fillId="2" borderId="10" xfId="0" applyFont="1" applyFill="1" applyBorder="1" applyAlignment="1">
      <alignment horizontal="left" vertical="center" wrapText="1"/>
    </xf>
    <xf numFmtId="0" fontId="20" fillId="2" borderId="11" xfId="0" applyFont="1" applyFill="1" applyBorder="1" applyAlignment="1">
      <alignment horizontal="left" vertical="center" wrapText="1"/>
    </xf>
    <xf numFmtId="0" fontId="20" fillId="2" borderId="12" xfId="0" applyFont="1" applyFill="1" applyBorder="1" applyAlignment="1">
      <alignment horizontal="left" vertical="center" wrapText="1"/>
    </xf>
    <xf numFmtId="0" fontId="20" fillId="2" borderId="10" xfId="0" applyFont="1" applyFill="1" applyBorder="1" applyAlignment="1">
      <alignment horizontal="center" vertical="center" wrapText="1"/>
    </xf>
    <xf numFmtId="0" fontId="20" fillId="2" borderId="11" xfId="0" applyFont="1" applyFill="1" applyBorder="1" applyAlignment="1">
      <alignment horizontal="center" vertical="center" wrapText="1"/>
    </xf>
    <xf numFmtId="0" fontId="20" fillId="2" borderId="12" xfId="0" applyFont="1" applyFill="1" applyBorder="1" applyAlignment="1">
      <alignment horizontal="center" vertical="center" wrapText="1"/>
    </xf>
    <xf numFmtId="4" fontId="22" fillId="3" borderId="7" xfId="0" applyNumberFormat="1" applyFont="1" applyFill="1" applyBorder="1" applyAlignment="1">
      <alignment horizontal="right"/>
    </xf>
    <xf numFmtId="4" fontId="22" fillId="3" borderId="8" xfId="0" applyNumberFormat="1" applyFont="1" applyFill="1" applyBorder="1" applyAlignment="1">
      <alignment horizontal="right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3" fontId="18" fillId="3" borderId="16" xfId="0" applyNumberFormat="1" applyFont="1" applyFill="1" applyBorder="1" applyAlignment="1">
      <alignment horizontal="center"/>
    </xf>
    <xf numFmtId="0" fontId="18" fillId="3" borderId="17" xfId="0" applyFont="1" applyFill="1" applyBorder="1" applyAlignment="1">
      <alignment horizontal="center"/>
    </xf>
    <xf numFmtId="0" fontId="18" fillId="3" borderId="18" xfId="0" applyFont="1" applyFill="1" applyBorder="1" applyAlignment="1">
      <alignment horizontal="center"/>
    </xf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2" fontId="16" fillId="3" borderId="5" xfId="0" applyNumberFormat="1" applyFont="1" applyFill="1" applyBorder="1" applyAlignment="1">
      <alignment horizontal="right" vertical="center" wrapText="1"/>
    </xf>
    <xf numFmtId="2" fontId="16" fillId="3" borderId="0" xfId="0" applyNumberFormat="1" applyFont="1" applyFill="1" applyAlignment="1">
      <alignment horizontal="right" vertical="center" wrapText="1"/>
    </xf>
    <xf numFmtId="2" fontId="20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0" fontId="6" fillId="3" borderId="1" xfId="0" applyFont="1" applyFill="1" applyBorder="1" applyAlignment="1">
      <alignment horizontal="center"/>
    </xf>
    <xf numFmtId="0" fontId="9" fillId="2" borderId="2" xfId="0" applyFont="1" applyFill="1" applyBorder="1" applyAlignment="1">
      <alignment horizontal="left"/>
    </xf>
    <xf numFmtId="0" fontId="9" fillId="2" borderId="3" xfId="0" applyFont="1" applyFill="1" applyBorder="1" applyAlignment="1">
      <alignment horizontal="left"/>
    </xf>
    <xf numFmtId="0" fontId="9" fillId="2" borderId="5" xfId="0" applyFont="1" applyFill="1" applyBorder="1" applyAlignment="1">
      <alignment horizontal="left"/>
    </xf>
    <xf numFmtId="0" fontId="9" fillId="2" borderId="0" xfId="0" applyFont="1" applyFill="1" applyAlignment="1">
      <alignment horizontal="left"/>
    </xf>
    <xf numFmtId="0" fontId="10" fillId="3" borderId="10" xfId="0" applyFont="1" applyFill="1" applyBorder="1" applyAlignment="1">
      <alignment horizontal="left"/>
    </xf>
    <xf numFmtId="0" fontId="10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42" fontId="2" fillId="4" borderId="6" xfId="2" applyFont="1" applyFill="1" applyBorder="1" applyAlignment="1">
      <alignment horizontal="center" vertical="center" wrapText="1"/>
    </xf>
    <xf numFmtId="9" fontId="3" fillId="4" borderId="15" xfId="1" applyFont="1" applyFill="1" applyBorder="1" applyAlignment="1">
      <alignment horizontal="center" vertical="center" wrapText="1"/>
    </xf>
    <xf numFmtId="42" fontId="3" fillId="4" borderId="0" xfId="2" applyFont="1" applyFill="1" applyBorder="1" applyAlignment="1">
      <alignment horizontal="center" vertical="center" wrapText="1"/>
    </xf>
    <xf numFmtId="0" fontId="23" fillId="4" borderId="0" xfId="0" applyFont="1" applyFill="1" applyAlignment="1">
      <alignment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vertical="center" wrapText="1"/>
    </xf>
    <xf numFmtId="3" fontId="2" fillId="2" borderId="5" xfId="0" applyNumberFormat="1" applyFont="1" applyFill="1" applyBorder="1" applyAlignment="1">
      <alignment horizontal="center" vertical="center" wrapText="1"/>
    </xf>
    <xf numFmtId="42" fontId="2" fillId="2" borderId="15" xfId="2" applyFont="1" applyFill="1" applyBorder="1" applyAlignment="1">
      <alignment horizontal="center" vertical="center" wrapText="1"/>
    </xf>
    <xf numFmtId="3" fontId="3" fillId="2" borderId="5" xfId="0" applyNumberFormat="1" applyFont="1" applyFill="1" applyBorder="1" applyAlignment="1">
      <alignment horizontal="center" vertical="center" wrapText="1"/>
    </xf>
    <xf numFmtId="42" fontId="3" fillId="2" borderId="15" xfId="2" applyFont="1" applyFill="1" applyBorder="1" applyAlignment="1">
      <alignment horizontal="right" vertical="center" wrapText="1"/>
    </xf>
    <xf numFmtId="42" fontId="3" fillId="2" borderId="15" xfId="2" applyFont="1" applyFill="1" applyBorder="1" applyAlignment="1">
      <alignment horizontal="center" vertical="center" wrapText="1"/>
    </xf>
    <xf numFmtId="14" fontId="2" fillId="2" borderId="0" xfId="0" applyNumberFormat="1" applyFont="1" applyFill="1" applyAlignment="1">
      <alignment vertical="center" wrapText="1"/>
    </xf>
    <xf numFmtId="0" fontId="2" fillId="4" borderId="15" xfId="0" applyFont="1" applyFill="1" applyBorder="1" applyAlignment="1">
      <alignment horizontal="center" vertical="center" wrapText="1"/>
    </xf>
    <xf numFmtId="3" fontId="2" fillId="4" borderId="5" xfId="0" applyNumberFormat="1" applyFont="1" applyFill="1" applyBorder="1" applyAlignment="1">
      <alignment horizontal="center" vertical="center" wrapText="1"/>
    </xf>
    <xf numFmtId="42" fontId="2" fillId="4" borderId="15" xfId="2" applyFont="1" applyFill="1" applyBorder="1" applyAlignment="1">
      <alignment horizontal="center" vertical="center" wrapText="1"/>
    </xf>
    <xf numFmtId="3" fontId="3" fillId="4" borderId="5" xfId="0" applyNumberFormat="1" applyFont="1" applyFill="1" applyBorder="1" applyAlignment="1">
      <alignment horizontal="center" vertical="center" wrapText="1"/>
    </xf>
    <xf numFmtId="42" fontId="3" fillId="4" borderId="15" xfId="2" applyFont="1" applyFill="1" applyBorder="1" applyAlignment="1">
      <alignment horizontal="right" vertical="center" wrapText="1"/>
    </xf>
    <xf numFmtId="42" fontId="3" fillId="4" borderId="15" xfId="2" applyFont="1" applyFill="1" applyBorder="1" applyAlignment="1">
      <alignment horizontal="center" vertical="center" wrapText="1"/>
    </xf>
    <xf numFmtId="0" fontId="4" fillId="4" borderId="15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vertical="center" wrapText="1"/>
    </xf>
    <xf numFmtId="0" fontId="11" fillId="2" borderId="0" xfId="3" applyFont="1" applyFill="1" applyAlignment="1">
      <alignment vertical="center" wrapText="1"/>
    </xf>
    <xf numFmtId="3" fontId="2" fillId="0" borderId="15" xfId="0" applyNumberFormat="1" applyFont="1" applyBorder="1" applyAlignment="1">
      <alignment vertical="center" wrapText="1"/>
    </xf>
    <xf numFmtId="42" fontId="3" fillId="0" borderId="0" xfId="2" applyFont="1" applyFill="1" applyBorder="1" applyAlignment="1">
      <alignment horizontal="center" vertical="center" wrapText="1"/>
    </xf>
    <xf numFmtId="0" fontId="8" fillId="2" borderId="0" xfId="3" applyFill="1" applyAlignment="1">
      <alignment vertical="center" wrapText="1"/>
    </xf>
    <xf numFmtId="0" fontId="0" fillId="0" borderId="0" xfId="0" applyAlignment="1">
      <alignment vertical="center" wrapText="1"/>
    </xf>
    <xf numFmtId="0" fontId="8" fillId="0" borderId="0" xfId="3" applyAlignment="1">
      <alignment vertical="center" wrapText="1"/>
    </xf>
    <xf numFmtId="0" fontId="11" fillId="0" borderId="0" xfId="3" applyFont="1" applyFill="1" applyAlignment="1">
      <alignment vertical="center" wrapText="1"/>
    </xf>
  </cellXfs>
  <cellStyles count="4">
    <cellStyle name="Hipervínculo" xfId="3" builtinId="8"/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46</xdr:row>
      <xdr:rowOff>1</xdr:rowOff>
    </xdr:from>
    <xdr:to>
      <xdr:col>7</xdr:col>
      <xdr:colOff>205740</xdr:colOff>
      <xdr:row>68</xdr:row>
      <xdr:rowOff>3688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0ADDA79-2256-6A28-8F37-EA17FF5D42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5356861"/>
          <a:ext cx="6827519" cy="352603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69</xdr:row>
      <xdr:rowOff>0</xdr:rowOff>
    </xdr:from>
    <xdr:to>
      <xdr:col>8</xdr:col>
      <xdr:colOff>281940</xdr:colOff>
      <xdr:row>90</xdr:row>
      <xdr:rowOff>130077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9D79B14-AE83-8432-D153-A5C86EDD67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9631680"/>
          <a:ext cx="7772400" cy="3479067"/>
        </a:xfrm>
        <a:prstGeom prst="rect">
          <a:avLst/>
        </a:prstGeom>
      </xdr:spPr>
    </xdr:pic>
    <xdr:clientData/>
  </xdr:twoCellAnchor>
  <xdr:twoCellAnchor editAs="oneCell">
    <xdr:from>
      <xdr:col>0</xdr:col>
      <xdr:colOff>2</xdr:colOff>
      <xdr:row>93</xdr:row>
      <xdr:rowOff>0</xdr:rowOff>
    </xdr:from>
    <xdr:to>
      <xdr:col>8</xdr:col>
      <xdr:colOff>55370</xdr:colOff>
      <xdr:row>118</xdr:row>
      <xdr:rowOff>110490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4D90D24A-E966-201F-22C0-9FB8729587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" y="13472160"/>
          <a:ext cx="7549638" cy="409956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121</xdr:row>
      <xdr:rowOff>1</xdr:rowOff>
    </xdr:from>
    <xdr:to>
      <xdr:col>7</xdr:col>
      <xdr:colOff>98972</xdr:colOff>
      <xdr:row>137</xdr:row>
      <xdr:rowOff>148591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34A5A011-F59D-BA06-754B-E8B6B137BD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0" y="17937481"/>
          <a:ext cx="6768377" cy="2697480"/>
        </a:xfrm>
        <a:prstGeom prst="rect">
          <a:avLst/>
        </a:prstGeom>
      </xdr:spPr>
    </xdr:pic>
    <xdr:clientData/>
  </xdr:twoCellAnchor>
  <xdr:twoCellAnchor editAs="oneCell">
    <xdr:from>
      <xdr:col>1</xdr:col>
      <xdr:colOff>99060</xdr:colOff>
      <xdr:row>136</xdr:row>
      <xdr:rowOff>114301</xdr:rowOff>
    </xdr:from>
    <xdr:to>
      <xdr:col>10</xdr:col>
      <xdr:colOff>669858</xdr:colOff>
      <xdr:row>158</xdr:row>
      <xdr:rowOff>53341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C4302869-70B2-9E19-DA77-DE05BAA05E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35280" y="20596861"/>
          <a:ext cx="9215688" cy="345567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159</xdr:row>
      <xdr:rowOff>1</xdr:rowOff>
    </xdr:from>
    <xdr:to>
      <xdr:col>11</xdr:col>
      <xdr:colOff>858219</xdr:colOff>
      <xdr:row>185</xdr:row>
      <xdr:rowOff>76201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B7FF12FF-1469-7E6C-A2EA-5A081411F0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0" y="24163021"/>
          <a:ext cx="10697544" cy="423672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186</xdr:row>
      <xdr:rowOff>0</xdr:rowOff>
    </xdr:from>
    <xdr:to>
      <xdr:col>11</xdr:col>
      <xdr:colOff>322774</xdr:colOff>
      <xdr:row>213</xdr:row>
      <xdr:rowOff>148590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5CE99B23-61B5-E22D-2387-30454E8513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0" y="28658820"/>
          <a:ext cx="10162099" cy="44653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.xml"/><Relationship Id="rId3" Type="http://schemas.openxmlformats.org/officeDocument/2006/relationships/hyperlink" Target="https://www.maximoahorro.cl/mantenedor-de-pisos-lavanda" TargetMode="External"/><Relationship Id="rId7" Type="http://schemas.openxmlformats.org/officeDocument/2006/relationships/printerSettings" Target="../printerSettings/printerSettings2.bin"/><Relationship Id="rId2" Type="http://schemas.openxmlformats.org/officeDocument/2006/relationships/hyperlink" Target="https://www.liqui.cl/products/smart-wash-detergente-liquido-5-litros?srsltid=AfmBOoqp5A2FWdx7pUE0j6HrXSPtB6luWVswX6cdpPGj56jH2_M-Fa0mJbI" TargetMode="External"/><Relationship Id="rId1" Type="http://schemas.openxmlformats.org/officeDocument/2006/relationships/hyperlink" Target="https://pasbolim.cl/tienda/articulos-de-aseo/cloro-hipoclorito-sodio-5-winkler-wk-cl-5-litros/?gclid=Cj0KCQiAwP6sBhDAARIsAPfK_wY5jQVKnmolnOxymoBqc1SQmo6YdrNtUmQPNRzKzPmrlZRbDGMsClwaAtiDEALw_wcB" TargetMode="External"/><Relationship Id="rId6" Type="http://schemas.openxmlformats.org/officeDocument/2006/relationships/hyperlink" Target="https://todomaqchile.com/tienda/ols/products/xn-vitrina-meson-refrigerado-150m-fabricacin-nacional-l9e?srsltid=AfmBOoovegMJ_-1elSx_Z2MsAQ-I4vwKAlCE7oRQWcxzHbeJhzorcXWOfzk" TargetMode="External"/><Relationship Id="rId5" Type="http://schemas.openxmlformats.org/officeDocument/2006/relationships/hyperlink" Target="https://www.mideastore.cl/lavadora-superior-silver-16-kg-mls-160gsc03t/p?idsku=16&amp;gad_source=4&amp;gclid=Cj0KCQiAwP6sBhDAARIsAPfK_wbmKTazPTuIRoHSOL3b8qowsgDGDYWRaNUL8Bb3P8SmM5XPTVJHu08aAn8AEALw_wcB" TargetMode="External"/><Relationship Id="rId4" Type="http://schemas.openxmlformats.org/officeDocument/2006/relationships/hyperlink" Target="https://www.vans.cl/zapatillas-comfycush-era-classic-blackblack_vn-3uvn0a3wm9vnd00/p?idsku=4342041&amp;srsltid=AfmBOoqV9mKlcPeISR74Kp1pPUOMomMg5JUyBuVA4wrzHqudlEntacmnwa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Y40"/>
  <sheetViews>
    <sheetView showGridLines="0" zoomScale="85" zoomScaleNormal="85" workbookViewId="0">
      <selection activeCell="B7" sqref="B7:B9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57.33203125" style="44" bestFit="1" customWidth="1"/>
    <col min="5" max="5" width="1" style="1" customWidth="1"/>
    <col min="6" max="6" width="10.44140625" style="1" customWidth="1"/>
    <col min="7" max="7" width="8.5546875" style="1" customWidth="1"/>
    <col min="8" max="8" width="15" style="1" customWidth="1"/>
    <col min="9" max="9" width="17.33203125" style="1" customWidth="1"/>
    <col min="10" max="10" width="1.33203125" style="1" customWidth="1"/>
    <col min="11" max="11" width="7.33203125" style="1" customWidth="1"/>
    <col min="12" max="12" width="8.88671875" style="1" customWidth="1"/>
    <col min="13" max="14" width="12.5546875" style="1" bestFit="1" customWidth="1"/>
    <col min="15" max="15" width="5.109375" style="1" bestFit="1" customWidth="1"/>
    <col min="16" max="16" width="14" style="1" bestFit="1" customWidth="1"/>
    <col min="17" max="17" width="1.5546875" style="1" customWidth="1"/>
    <col min="18" max="18" width="5.6640625" style="1" customWidth="1"/>
    <col min="19" max="19" width="1.5546875" style="1" customWidth="1"/>
    <col min="20" max="20" width="1" style="1" customWidth="1"/>
    <col min="21" max="21" width="1.88671875" style="1" customWidth="1"/>
    <col min="22" max="22" width="2.33203125" style="1" customWidth="1"/>
    <col min="23" max="23" width="32.44140625" style="1" customWidth="1"/>
    <col min="24" max="25" width="12.5546875" style="1" bestFit="1" customWidth="1"/>
    <col min="26" max="26" width="4.5546875" style="1" bestFit="1" customWidth="1"/>
    <col min="27" max="27" width="15.88671875" style="1" bestFit="1" customWidth="1"/>
    <col min="28" max="28" width="1.5546875" style="1" customWidth="1"/>
    <col min="29" max="29" width="6.109375" style="1" bestFit="1" customWidth="1"/>
    <col min="30" max="30" width="1.5546875" style="1" customWidth="1"/>
    <col min="31" max="31" width="1" style="1" customWidth="1"/>
    <col min="32" max="32" width="1.88671875" style="1" customWidth="1"/>
    <col min="33" max="33" width="2.33203125" style="1" customWidth="1"/>
    <col min="34" max="34" width="2.88671875" style="1" customWidth="1"/>
    <col min="35" max="16384" width="11.44140625" style="1"/>
  </cols>
  <sheetData>
    <row r="2" spans="2:25" ht="13.8">
      <c r="B2" s="46"/>
      <c r="C2" s="46"/>
      <c r="D2" s="90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</row>
    <row r="3" spans="2:25" ht="13.8">
      <c r="B3" s="84" t="s">
        <v>10</v>
      </c>
      <c r="C3" s="46"/>
      <c r="D3" s="83" t="s">
        <v>2</v>
      </c>
      <c r="E3" s="49"/>
      <c r="F3" s="170" t="s">
        <v>0</v>
      </c>
      <c r="G3" s="171"/>
      <c r="H3" s="171"/>
      <c r="I3" s="172"/>
      <c r="J3" s="50"/>
      <c r="K3" s="173" t="s">
        <v>1</v>
      </c>
      <c r="L3" s="173"/>
      <c r="M3" s="174"/>
      <c r="N3" s="174"/>
      <c r="O3" s="174"/>
      <c r="P3" s="174"/>
      <c r="Q3" s="51"/>
      <c r="R3" s="48"/>
      <c r="S3" s="48"/>
      <c r="T3" s="48"/>
      <c r="U3" s="48"/>
      <c r="V3" s="48"/>
      <c r="W3" s="47"/>
    </row>
    <row r="4" spans="2:25" ht="13.8">
      <c r="B4" s="91"/>
      <c r="C4" s="92"/>
      <c r="D4" s="93"/>
      <c r="E4" s="50"/>
      <c r="F4" s="94"/>
      <c r="G4" s="91"/>
      <c r="H4" s="91"/>
      <c r="I4" s="91"/>
      <c r="J4" s="50"/>
      <c r="K4" s="94"/>
      <c r="L4" s="94"/>
      <c r="M4" s="91"/>
      <c r="N4" s="91"/>
      <c r="O4" s="91"/>
      <c r="P4" s="91"/>
      <c r="Q4" s="51"/>
      <c r="R4" s="48"/>
      <c r="S4" s="48"/>
      <c r="T4" s="48"/>
      <c r="U4" s="48"/>
      <c r="V4" s="48"/>
      <c r="W4" s="47"/>
    </row>
    <row r="5" spans="2:25" ht="13.8">
      <c r="B5" s="91"/>
      <c r="C5" s="92"/>
      <c r="D5" s="90" t="s">
        <v>33</v>
      </c>
      <c r="E5" s="50"/>
      <c r="F5" s="94"/>
      <c r="G5" s="91"/>
      <c r="H5" s="91"/>
      <c r="I5" s="91"/>
      <c r="J5" s="50"/>
      <c r="K5" s="94"/>
      <c r="L5" s="94"/>
      <c r="M5" s="91"/>
      <c r="N5" s="91"/>
      <c r="O5" s="91"/>
      <c r="P5" s="91"/>
      <c r="Q5" s="51"/>
      <c r="R5" s="48"/>
      <c r="S5" s="48"/>
      <c r="T5" s="48"/>
      <c r="U5" s="48"/>
      <c r="V5" s="48"/>
      <c r="W5" s="47"/>
    </row>
    <row r="6" spans="2:25" ht="13.8">
      <c r="B6" s="53">
        <v>1</v>
      </c>
      <c r="C6" s="54"/>
      <c r="D6" s="95" t="s">
        <v>39</v>
      </c>
      <c r="E6" s="55"/>
      <c r="F6" s="56" t="s">
        <v>3</v>
      </c>
      <c r="G6" s="53" t="s">
        <v>4</v>
      </c>
      <c r="H6" s="57" t="s">
        <v>5</v>
      </c>
      <c r="I6" s="58" t="s">
        <v>6</v>
      </c>
      <c r="J6" s="52"/>
      <c r="K6" s="56" t="s">
        <v>3</v>
      </c>
      <c r="L6" s="53" t="s">
        <v>4</v>
      </c>
      <c r="M6" s="57" t="s">
        <v>5</v>
      </c>
      <c r="N6" s="58" t="s">
        <v>6</v>
      </c>
      <c r="O6" s="56" t="s">
        <v>7</v>
      </c>
      <c r="P6" s="61" t="s">
        <v>8</v>
      </c>
      <c r="Q6" s="59"/>
      <c r="R6" s="157" t="s">
        <v>9</v>
      </c>
      <c r="S6" s="157"/>
      <c r="T6" s="157"/>
      <c r="U6" s="157"/>
      <c r="V6" s="157"/>
      <c r="W6" s="60"/>
    </row>
    <row r="7" spans="2:25" ht="13.8">
      <c r="B7" s="96"/>
      <c r="C7" s="46"/>
      <c r="D7" s="135"/>
      <c r="E7" s="62"/>
      <c r="F7" s="64"/>
      <c r="G7" s="65"/>
      <c r="H7" s="66"/>
      <c r="I7" s="66">
        <f t="shared" ref="I7:I33" si="0">+F7*H7</f>
        <v>0</v>
      </c>
      <c r="J7" s="63"/>
      <c r="K7" s="64"/>
      <c r="L7" s="65"/>
      <c r="M7" s="66"/>
      <c r="N7" s="66">
        <f t="shared" ref="N7:N33" si="1">+K7*M7</f>
        <v>0</v>
      </c>
      <c r="O7" s="68">
        <v>0</v>
      </c>
      <c r="P7" s="66">
        <f t="shared" ref="P7:P33" si="2">+(-N7*O7)+N7</f>
        <v>0</v>
      </c>
      <c r="Q7" s="67"/>
      <c r="R7" s="160"/>
      <c r="S7" s="161"/>
      <c r="T7" s="161"/>
      <c r="U7" s="161"/>
      <c r="V7" s="161"/>
      <c r="W7" s="162"/>
    </row>
    <row r="8" spans="2:25" ht="13.8">
      <c r="B8" s="96"/>
      <c r="C8" s="46"/>
      <c r="D8" s="135"/>
      <c r="E8" s="62"/>
      <c r="F8" s="64"/>
      <c r="G8" s="65"/>
      <c r="H8" s="66"/>
      <c r="I8" s="66">
        <f t="shared" si="0"/>
        <v>0</v>
      </c>
      <c r="J8" s="63"/>
      <c r="K8" s="64"/>
      <c r="L8" s="65"/>
      <c r="M8" s="66"/>
      <c r="N8" s="66">
        <f t="shared" si="1"/>
        <v>0</v>
      </c>
      <c r="O8" s="68">
        <v>0</v>
      </c>
      <c r="P8" s="66">
        <f t="shared" si="2"/>
        <v>0</v>
      </c>
      <c r="Q8" s="67"/>
      <c r="R8" s="160"/>
      <c r="S8" s="161"/>
      <c r="T8" s="161"/>
      <c r="U8" s="161"/>
      <c r="V8" s="161"/>
      <c r="W8" s="162"/>
    </row>
    <row r="9" spans="2:25" ht="13.2" customHeight="1">
      <c r="B9" s="96"/>
      <c r="C9" s="46"/>
      <c r="D9" s="128"/>
      <c r="E9" s="62"/>
      <c r="F9" s="64"/>
      <c r="G9" s="65"/>
      <c r="H9" s="66"/>
      <c r="I9" s="66">
        <f t="shared" si="0"/>
        <v>0</v>
      </c>
      <c r="J9" s="63"/>
      <c r="K9" s="64"/>
      <c r="L9" s="65"/>
      <c r="M9" s="66"/>
      <c r="N9" s="66">
        <f t="shared" si="1"/>
        <v>0</v>
      </c>
      <c r="O9" s="68">
        <v>0</v>
      </c>
      <c r="P9" s="66">
        <f t="shared" si="2"/>
        <v>0</v>
      </c>
      <c r="Q9" s="67"/>
      <c r="R9" s="160"/>
      <c r="S9" s="161"/>
      <c r="T9" s="161"/>
      <c r="U9" s="161"/>
      <c r="V9" s="161"/>
      <c r="W9" s="162"/>
    </row>
    <row r="10" spans="2:25" ht="13.8">
      <c r="B10" s="96"/>
      <c r="C10" s="46"/>
      <c r="D10" s="128"/>
      <c r="E10" s="62"/>
      <c r="F10" s="64"/>
      <c r="G10" s="65"/>
      <c r="H10" s="66"/>
      <c r="I10" s="66">
        <f t="shared" si="0"/>
        <v>0</v>
      </c>
      <c r="J10" s="63"/>
      <c r="K10" s="64"/>
      <c r="L10" s="65"/>
      <c r="M10" s="66"/>
      <c r="N10" s="66">
        <f t="shared" si="1"/>
        <v>0</v>
      </c>
      <c r="O10" s="68">
        <v>0</v>
      </c>
      <c r="P10" s="66">
        <f t="shared" si="2"/>
        <v>0</v>
      </c>
      <c r="Q10" s="67"/>
      <c r="R10" s="160"/>
      <c r="S10" s="161"/>
      <c r="T10" s="161"/>
      <c r="U10" s="161"/>
      <c r="V10" s="161"/>
      <c r="W10" s="162"/>
    </row>
    <row r="11" spans="2:25" ht="13.8">
      <c r="B11" s="96"/>
      <c r="C11" s="46"/>
      <c r="D11" s="128"/>
      <c r="E11" s="62"/>
      <c r="F11" s="64"/>
      <c r="G11" s="65"/>
      <c r="H11" s="66"/>
      <c r="I11" s="66">
        <f t="shared" si="0"/>
        <v>0</v>
      </c>
      <c r="J11" s="63"/>
      <c r="K11" s="64"/>
      <c r="L11" s="65"/>
      <c r="M11" s="66"/>
      <c r="N11" s="66">
        <f t="shared" si="1"/>
        <v>0</v>
      </c>
      <c r="O11" s="68">
        <v>0</v>
      </c>
      <c r="P11" s="66">
        <f t="shared" si="2"/>
        <v>0</v>
      </c>
      <c r="Q11" s="67"/>
      <c r="R11" s="160"/>
      <c r="S11" s="161"/>
      <c r="T11" s="161"/>
      <c r="U11" s="161"/>
      <c r="V11" s="161"/>
      <c r="W11" s="162"/>
    </row>
    <row r="12" spans="2:25" ht="13.95" customHeight="1">
      <c r="B12" s="96"/>
      <c r="C12" s="46"/>
      <c r="D12" s="128"/>
      <c r="E12" s="62"/>
      <c r="F12" s="64"/>
      <c r="G12" s="65"/>
      <c r="H12" s="66"/>
      <c r="I12" s="66">
        <f t="shared" si="0"/>
        <v>0</v>
      </c>
      <c r="J12" s="63"/>
      <c r="K12" s="64"/>
      <c r="L12" s="65"/>
      <c r="M12" s="66"/>
      <c r="N12" s="66">
        <f t="shared" si="1"/>
        <v>0</v>
      </c>
      <c r="O12" s="68">
        <v>0</v>
      </c>
      <c r="P12" s="66">
        <f t="shared" si="2"/>
        <v>0</v>
      </c>
      <c r="Q12" s="67"/>
      <c r="R12" s="160"/>
      <c r="S12" s="161"/>
      <c r="T12" s="161"/>
      <c r="U12" s="161"/>
      <c r="V12" s="161"/>
      <c r="W12" s="162"/>
    </row>
    <row r="13" spans="2:25" ht="13.8">
      <c r="B13" s="96"/>
      <c r="C13" s="46"/>
      <c r="D13" s="128"/>
      <c r="E13" s="62"/>
      <c r="F13" s="64"/>
      <c r="G13" s="65"/>
      <c r="H13" s="66"/>
      <c r="I13" s="66">
        <f t="shared" si="0"/>
        <v>0</v>
      </c>
      <c r="J13" s="63"/>
      <c r="K13" s="64"/>
      <c r="L13" s="65"/>
      <c r="M13" s="66"/>
      <c r="N13" s="66">
        <f t="shared" si="1"/>
        <v>0</v>
      </c>
      <c r="O13" s="68">
        <v>0</v>
      </c>
      <c r="P13" s="66">
        <f t="shared" si="2"/>
        <v>0</v>
      </c>
      <c r="Q13" s="67"/>
      <c r="R13" s="160"/>
      <c r="S13" s="161"/>
      <c r="T13" s="161"/>
      <c r="U13" s="161"/>
      <c r="V13" s="161"/>
      <c r="W13" s="162"/>
    </row>
    <row r="14" spans="2:25" ht="13.8">
      <c r="B14" s="96"/>
      <c r="C14" s="46"/>
      <c r="D14" s="128"/>
      <c r="E14" s="62"/>
      <c r="F14" s="64"/>
      <c r="G14" s="65"/>
      <c r="H14" s="66"/>
      <c r="I14" s="66">
        <f t="shared" si="0"/>
        <v>0</v>
      </c>
      <c r="J14" s="63"/>
      <c r="K14" s="64"/>
      <c r="L14" s="65"/>
      <c r="M14" s="66"/>
      <c r="N14" s="66">
        <f t="shared" si="1"/>
        <v>0</v>
      </c>
      <c r="O14" s="68">
        <v>0</v>
      </c>
      <c r="P14" s="66">
        <f t="shared" si="2"/>
        <v>0</v>
      </c>
      <c r="Q14" s="67"/>
      <c r="R14" s="160"/>
      <c r="S14" s="161"/>
      <c r="T14" s="161"/>
      <c r="U14" s="161"/>
      <c r="V14" s="161"/>
      <c r="W14" s="162"/>
    </row>
    <row r="15" spans="2:25" ht="13.8">
      <c r="B15" s="96"/>
      <c r="C15" s="46"/>
      <c r="D15" s="128"/>
      <c r="E15" s="62"/>
      <c r="F15" s="64"/>
      <c r="G15" s="65"/>
      <c r="H15" s="66"/>
      <c r="I15" s="66">
        <f t="shared" si="0"/>
        <v>0</v>
      </c>
      <c r="J15" s="63"/>
      <c r="K15" s="64"/>
      <c r="L15" s="65"/>
      <c r="M15" s="66"/>
      <c r="N15" s="66">
        <f t="shared" si="1"/>
        <v>0</v>
      </c>
      <c r="O15" s="68">
        <v>0</v>
      </c>
      <c r="P15" s="66">
        <f t="shared" si="2"/>
        <v>0</v>
      </c>
      <c r="Q15" s="67"/>
      <c r="R15" s="160"/>
      <c r="S15" s="161"/>
      <c r="T15" s="161"/>
      <c r="U15" s="161"/>
      <c r="V15" s="161"/>
      <c r="W15" s="162"/>
      <c r="Y15" s="1" t="str">
        <f t="shared" ref="Y15" si="3">LOWER(D15)</f>
        <v/>
      </c>
    </row>
    <row r="16" spans="2:25" ht="13.8">
      <c r="B16" s="96"/>
      <c r="C16" s="46"/>
      <c r="D16" s="128"/>
      <c r="E16" s="62"/>
      <c r="F16" s="64"/>
      <c r="G16" s="65"/>
      <c r="H16" s="66"/>
      <c r="I16" s="66">
        <f t="shared" si="0"/>
        <v>0</v>
      </c>
      <c r="J16" s="63"/>
      <c r="K16" s="64"/>
      <c r="L16" s="65"/>
      <c r="M16" s="66"/>
      <c r="N16" s="66">
        <f t="shared" si="1"/>
        <v>0</v>
      </c>
      <c r="O16" s="68">
        <v>0</v>
      </c>
      <c r="P16" s="66">
        <f t="shared" si="2"/>
        <v>0</v>
      </c>
      <c r="Q16" s="67"/>
      <c r="R16" s="115"/>
      <c r="S16" s="116"/>
      <c r="T16" s="116"/>
      <c r="U16" s="116"/>
      <c r="V16" s="116"/>
      <c r="W16" s="117"/>
    </row>
    <row r="17" spans="2:23" ht="13.8">
      <c r="B17" s="96"/>
      <c r="C17" s="46"/>
      <c r="D17" s="128"/>
      <c r="E17" s="62"/>
      <c r="F17" s="64"/>
      <c r="G17" s="65"/>
      <c r="H17" s="66"/>
      <c r="I17" s="66">
        <f t="shared" si="0"/>
        <v>0</v>
      </c>
      <c r="J17" s="63"/>
      <c r="K17" s="64"/>
      <c r="L17" s="65"/>
      <c r="M17" s="66"/>
      <c r="N17" s="66">
        <f t="shared" si="1"/>
        <v>0</v>
      </c>
      <c r="O17" s="68">
        <v>0</v>
      </c>
      <c r="P17" s="66">
        <f t="shared" si="2"/>
        <v>0</v>
      </c>
      <c r="Q17" s="67"/>
      <c r="R17" s="115"/>
      <c r="S17" s="116"/>
      <c r="T17" s="116"/>
      <c r="U17" s="116"/>
      <c r="V17" s="116"/>
      <c r="W17" s="117"/>
    </row>
    <row r="18" spans="2:23" ht="13.8">
      <c r="B18" s="96"/>
      <c r="C18" s="46"/>
      <c r="D18" s="128"/>
      <c r="E18" s="62"/>
      <c r="F18" s="64"/>
      <c r="G18" s="65"/>
      <c r="H18" s="66"/>
      <c r="I18" s="66">
        <f t="shared" si="0"/>
        <v>0</v>
      </c>
      <c r="J18" s="63"/>
      <c r="K18" s="64"/>
      <c r="L18" s="65"/>
      <c r="M18" s="66"/>
      <c r="N18" s="66">
        <f t="shared" si="1"/>
        <v>0</v>
      </c>
      <c r="O18" s="68">
        <v>0</v>
      </c>
      <c r="P18" s="66">
        <f t="shared" si="2"/>
        <v>0</v>
      </c>
      <c r="Q18" s="67"/>
      <c r="R18" s="115"/>
      <c r="S18" s="116"/>
      <c r="T18" s="116"/>
      <c r="U18" s="116"/>
      <c r="V18" s="116"/>
      <c r="W18" s="117"/>
    </row>
    <row r="19" spans="2:23" ht="13.8">
      <c r="B19" s="96"/>
      <c r="C19" s="46"/>
      <c r="D19" s="128"/>
      <c r="E19" s="62"/>
      <c r="F19" s="64"/>
      <c r="G19" s="65"/>
      <c r="H19" s="66"/>
      <c r="I19" s="66">
        <f t="shared" si="0"/>
        <v>0</v>
      </c>
      <c r="J19" s="63"/>
      <c r="K19" s="64"/>
      <c r="L19" s="65"/>
      <c r="M19" s="66"/>
      <c r="N19" s="66">
        <f t="shared" si="1"/>
        <v>0</v>
      </c>
      <c r="O19" s="68">
        <v>0</v>
      </c>
      <c r="P19" s="66">
        <f t="shared" si="2"/>
        <v>0</v>
      </c>
      <c r="Q19" s="67"/>
      <c r="R19" s="115"/>
      <c r="S19" s="116"/>
      <c r="T19" s="116"/>
      <c r="U19" s="116"/>
      <c r="V19" s="116"/>
      <c r="W19" s="117"/>
    </row>
    <row r="20" spans="2:23" ht="13.8">
      <c r="B20" s="96"/>
      <c r="C20" s="46"/>
      <c r="D20" s="128"/>
      <c r="E20" s="62"/>
      <c r="F20" s="64"/>
      <c r="G20" s="65"/>
      <c r="H20" s="66"/>
      <c r="I20" s="66">
        <f t="shared" si="0"/>
        <v>0</v>
      </c>
      <c r="J20" s="63"/>
      <c r="K20" s="64"/>
      <c r="L20" s="65"/>
      <c r="M20" s="66"/>
      <c r="N20" s="66">
        <f t="shared" si="1"/>
        <v>0</v>
      </c>
      <c r="O20" s="68">
        <v>0</v>
      </c>
      <c r="P20" s="66">
        <f t="shared" si="2"/>
        <v>0</v>
      </c>
      <c r="Q20" s="67"/>
      <c r="R20" s="115"/>
      <c r="S20" s="116"/>
      <c r="T20" s="116"/>
      <c r="U20" s="116"/>
      <c r="V20" s="116"/>
      <c r="W20" s="117"/>
    </row>
    <row r="21" spans="2:23" ht="13.8">
      <c r="B21" s="96"/>
      <c r="C21" s="46"/>
      <c r="D21" s="128"/>
      <c r="E21" s="62"/>
      <c r="F21" s="64"/>
      <c r="G21" s="65"/>
      <c r="H21" s="66"/>
      <c r="I21" s="66">
        <f t="shared" si="0"/>
        <v>0</v>
      </c>
      <c r="J21" s="63"/>
      <c r="K21" s="64"/>
      <c r="L21" s="65"/>
      <c r="M21" s="66"/>
      <c r="N21" s="66">
        <f t="shared" si="1"/>
        <v>0</v>
      </c>
      <c r="O21" s="68">
        <v>0</v>
      </c>
      <c r="P21" s="66">
        <f t="shared" si="2"/>
        <v>0</v>
      </c>
      <c r="Q21" s="67"/>
      <c r="R21" s="115"/>
      <c r="S21" s="116"/>
      <c r="T21" s="116"/>
      <c r="U21" s="116"/>
      <c r="V21" s="116"/>
      <c r="W21" s="117"/>
    </row>
    <row r="22" spans="2:23" ht="13.8">
      <c r="B22" s="96"/>
      <c r="C22" s="46"/>
      <c r="D22" s="128"/>
      <c r="E22" s="62"/>
      <c r="F22" s="64"/>
      <c r="G22" s="65"/>
      <c r="H22" s="66"/>
      <c r="I22" s="66">
        <f t="shared" si="0"/>
        <v>0</v>
      </c>
      <c r="J22" s="63"/>
      <c r="K22" s="64"/>
      <c r="L22" s="65"/>
      <c r="M22" s="66"/>
      <c r="N22" s="66">
        <f t="shared" si="1"/>
        <v>0</v>
      </c>
      <c r="O22" s="68">
        <v>0</v>
      </c>
      <c r="P22" s="66">
        <f t="shared" si="2"/>
        <v>0</v>
      </c>
      <c r="Q22" s="67"/>
      <c r="R22" s="115"/>
      <c r="S22" s="116"/>
      <c r="T22" s="116"/>
      <c r="U22" s="116"/>
      <c r="V22" s="116"/>
      <c r="W22" s="117"/>
    </row>
    <row r="23" spans="2:23" ht="13.8">
      <c r="B23" s="96"/>
      <c r="C23" s="46"/>
      <c r="D23" s="128"/>
      <c r="E23" s="62"/>
      <c r="F23" s="64"/>
      <c r="G23" s="65"/>
      <c r="H23" s="66"/>
      <c r="I23" s="66">
        <f t="shared" si="0"/>
        <v>0</v>
      </c>
      <c r="J23" s="63"/>
      <c r="K23" s="64"/>
      <c r="L23" s="65"/>
      <c r="M23" s="66"/>
      <c r="N23" s="66">
        <f t="shared" si="1"/>
        <v>0</v>
      </c>
      <c r="O23" s="68">
        <v>0</v>
      </c>
      <c r="P23" s="66">
        <f t="shared" si="2"/>
        <v>0</v>
      </c>
      <c r="Q23" s="67"/>
      <c r="R23" s="115"/>
      <c r="S23" s="116"/>
      <c r="T23" s="116"/>
      <c r="U23" s="116"/>
      <c r="V23" s="116"/>
      <c r="W23" s="117"/>
    </row>
    <row r="24" spans="2:23" ht="13.8">
      <c r="B24" s="96"/>
      <c r="C24" s="46"/>
      <c r="D24" s="128"/>
      <c r="E24" s="62"/>
      <c r="F24" s="64"/>
      <c r="G24" s="65"/>
      <c r="H24" s="66"/>
      <c r="I24" s="66">
        <f t="shared" si="0"/>
        <v>0</v>
      </c>
      <c r="J24" s="63"/>
      <c r="K24" s="64"/>
      <c r="L24" s="65"/>
      <c r="M24" s="66"/>
      <c r="N24" s="66">
        <f t="shared" si="1"/>
        <v>0</v>
      </c>
      <c r="O24" s="68">
        <v>0</v>
      </c>
      <c r="P24" s="66">
        <f t="shared" si="2"/>
        <v>0</v>
      </c>
      <c r="Q24" s="67"/>
      <c r="R24" s="115"/>
      <c r="S24" s="116"/>
      <c r="T24" s="116"/>
      <c r="U24" s="116"/>
      <c r="V24" s="116"/>
      <c r="W24" s="117"/>
    </row>
    <row r="25" spans="2:23" ht="13.8">
      <c r="B25" s="96"/>
      <c r="C25" s="46"/>
      <c r="D25" s="128"/>
      <c r="E25" s="62"/>
      <c r="F25" s="64"/>
      <c r="G25" s="65"/>
      <c r="H25" s="66"/>
      <c r="I25" s="66">
        <f t="shared" si="0"/>
        <v>0</v>
      </c>
      <c r="J25" s="63"/>
      <c r="K25" s="64"/>
      <c r="L25" s="65"/>
      <c r="M25" s="66"/>
      <c r="N25" s="66">
        <f t="shared" si="1"/>
        <v>0</v>
      </c>
      <c r="O25" s="68">
        <v>0</v>
      </c>
      <c r="P25" s="66">
        <f t="shared" si="2"/>
        <v>0</v>
      </c>
      <c r="Q25" s="67"/>
      <c r="R25" s="115"/>
      <c r="S25" s="116"/>
      <c r="T25" s="116"/>
      <c r="U25" s="116"/>
      <c r="V25" s="116"/>
      <c r="W25" s="117"/>
    </row>
    <row r="26" spans="2:23" ht="13.8">
      <c r="B26" s="96"/>
      <c r="C26" s="46"/>
      <c r="D26" s="128"/>
      <c r="E26" s="62"/>
      <c r="F26" s="64"/>
      <c r="G26" s="65"/>
      <c r="H26" s="66"/>
      <c r="I26" s="66">
        <f t="shared" si="0"/>
        <v>0</v>
      </c>
      <c r="J26" s="63"/>
      <c r="K26" s="64"/>
      <c r="L26" s="65"/>
      <c r="M26" s="66"/>
      <c r="N26" s="66">
        <f t="shared" si="1"/>
        <v>0</v>
      </c>
      <c r="O26" s="68">
        <v>0</v>
      </c>
      <c r="P26" s="66">
        <f t="shared" si="2"/>
        <v>0</v>
      </c>
      <c r="Q26" s="67"/>
      <c r="R26" s="115"/>
      <c r="S26" s="116"/>
      <c r="T26" s="116"/>
      <c r="U26" s="116"/>
      <c r="V26" s="116"/>
      <c r="W26" s="117"/>
    </row>
    <row r="27" spans="2:23" ht="13.8">
      <c r="B27" s="96"/>
      <c r="C27" s="46"/>
      <c r="D27" s="128"/>
      <c r="E27" s="62"/>
      <c r="F27" s="64"/>
      <c r="G27" s="65"/>
      <c r="H27" s="66"/>
      <c r="I27" s="66">
        <f t="shared" si="0"/>
        <v>0</v>
      </c>
      <c r="J27" s="63"/>
      <c r="K27" s="125"/>
      <c r="L27" s="126"/>
      <c r="M27" s="127"/>
      <c r="N27" s="66">
        <f t="shared" si="1"/>
        <v>0</v>
      </c>
      <c r="O27" s="68">
        <v>0</v>
      </c>
      <c r="P27" s="66">
        <f t="shared" si="2"/>
        <v>0</v>
      </c>
      <c r="Q27" s="67"/>
      <c r="R27" s="163"/>
      <c r="S27" s="164"/>
      <c r="T27" s="164"/>
      <c r="U27" s="164"/>
      <c r="V27" s="164"/>
      <c r="W27" s="165"/>
    </row>
    <row r="28" spans="2:23" ht="15" customHeight="1">
      <c r="B28" s="96"/>
      <c r="C28" s="46"/>
      <c r="D28" s="128"/>
      <c r="E28" s="62"/>
      <c r="F28" s="64"/>
      <c r="G28" s="65"/>
      <c r="H28" s="66"/>
      <c r="I28" s="66">
        <f t="shared" si="0"/>
        <v>0</v>
      </c>
      <c r="J28" s="63"/>
      <c r="K28" s="64"/>
      <c r="L28" s="65"/>
      <c r="M28" s="66"/>
      <c r="N28" s="66">
        <f t="shared" si="1"/>
        <v>0</v>
      </c>
      <c r="O28" s="68">
        <v>0</v>
      </c>
      <c r="P28" s="66">
        <f t="shared" si="2"/>
        <v>0</v>
      </c>
      <c r="Q28" s="67"/>
      <c r="R28" s="115"/>
      <c r="S28" s="116"/>
      <c r="T28" s="116"/>
      <c r="U28" s="116"/>
      <c r="V28" s="116"/>
      <c r="W28" s="117"/>
    </row>
    <row r="29" spans="2:23" ht="13.8">
      <c r="B29" s="96"/>
      <c r="C29" s="46"/>
      <c r="D29" s="128"/>
      <c r="E29" s="62"/>
      <c r="F29" s="64"/>
      <c r="G29" s="65"/>
      <c r="H29" s="66"/>
      <c r="I29" s="66">
        <f t="shared" si="0"/>
        <v>0</v>
      </c>
      <c r="J29" s="63"/>
      <c r="K29" s="125"/>
      <c r="L29" s="126"/>
      <c r="M29" s="127"/>
      <c r="N29" s="66">
        <f t="shared" si="1"/>
        <v>0</v>
      </c>
      <c r="O29" s="68">
        <v>0</v>
      </c>
      <c r="P29" s="66">
        <f t="shared" si="2"/>
        <v>0</v>
      </c>
      <c r="Q29" s="67"/>
      <c r="R29" s="163"/>
      <c r="S29" s="164"/>
      <c r="T29" s="164"/>
      <c r="U29" s="164"/>
      <c r="V29" s="164"/>
      <c r="W29" s="165"/>
    </row>
    <row r="30" spans="2:23" ht="13.8">
      <c r="B30" s="96"/>
      <c r="C30" s="46"/>
      <c r="D30" s="128"/>
      <c r="E30" s="62"/>
      <c r="F30" s="64"/>
      <c r="G30" s="65"/>
      <c r="H30" s="66"/>
      <c r="I30" s="66">
        <f t="shared" si="0"/>
        <v>0</v>
      </c>
      <c r="J30" s="63"/>
      <c r="K30" s="64"/>
      <c r="L30" s="65"/>
      <c r="M30" s="66"/>
      <c r="N30" s="66">
        <f t="shared" si="1"/>
        <v>0</v>
      </c>
      <c r="O30" s="68">
        <v>0</v>
      </c>
      <c r="P30" s="66">
        <f t="shared" si="2"/>
        <v>0</v>
      </c>
      <c r="Q30" s="67"/>
      <c r="R30" s="115"/>
      <c r="S30" s="116"/>
      <c r="T30" s="116"/>
      <c r="U30" s="116"/>
      <c r="V30" s="116"/>
      <c r="W30" s="117"/>
    </row>
    <row r="31" spans="2:23" ht="13.8">
      <c r="B31" s="96"/>
      <c r="C31" s="46"/>
      <c r="D31" s="128"/>
      <c r="E31" s="62"/>
      <c r="F31" s="64"/>
      <c r="G31" s="65"/>
      <c r="H31" s="66"/>
      <c r="I31" s="66">
        <f t="shared" si="0"/>
        <v>0</v>
      </c>
      <c r="J31" s="63"/>
      <c r="K31" s="64"/>
      <c r="L31" s="65"/>
      <c r="M31" s="66"/>
      <c r="N31" s="66">
        <f t="shared" si="1"/>
        <v>0</v>
      </c>
      <c r="O31" s="68">
        <v>0</v>
      </c>
      <c r="P31" s="66">
        <f t="shared" si="2"/>
        <v>0</v>
      </c>
      <c r="Q31" s="67"/>
      <c r="R31" s="115"/>
      <c r="S31" s="116"/>
      <c r="T31" s="116"/>
      <c r="U31" s="116"/>
      <c r="V31" s="116"/>
      <c r="W31" s="117"/>
    </row>
    <row r="32" spans="2:23" ht="13.8">
      <c r="B32" s="96"/>
      <c r="C32" s="46"/>
      <c r="D32" s="128"/>
      <c r="E32" s="62"/>
      <c r="F32" s="64"/>
      <c r="G32" s="65"/>
      <c r="H32" s="66"/>
      <c r="I32" s="66">
        <f t="shared" si="0"/>
        <v>0</v>
      </c>
      <c r="J32" s="63"/>
      <c r="K32" s="125"/>
      <c r="L32" s="126"/>
      <c r="M32" s="127"/>
      <c r="N32" s="66">
        <f t="shared" si="1"/>
        <v>0</v>
      </c>
      <c r="O32" s="68">
        <v>0</v>
      </c>
      <c r="P32" s="66">
        <f t="shared" si="2"/>
        <v>0</v>
      </c>
      <c r="Q32" s="67"/>
      <c r="R32" s="163"/>
      <c r="S32" s="164"/>
      <c r="T32" s="164"/>
      <c r="U32" s="164"/>
      <c r="V32" s="164"/>
      <c r="W32" s="165"/>
    </row>
    <row r="33" spans="2:23" ht="13.8">
      <c r="B33" s="96"/>
      <c r="C33" s="46"/>
      <c r="D33" s="128"/>
      <c r="E33" s="62"/>
      <c r="F33" s="64"/>
      <c r="G33" s="65"/>
      <c r="H33" s="66"/>
      <c r="I33" s="66">
        <f t="shared" si="0"/>
        <v>0</v>
      </c>
      <c r="J33" s="63"/>
      <c r="K33" s="125"/>
      <c r="L33" s="126"/>
      <c r="M33" s="127"/>
      <c r="N33" s="66">
        <f t="shared" si="1"/>
        <v>0</v>
      </c>
      <c r="O33" s="68">
        <v>0</v>
      </c>
      <c r="P33" s="66">
        <f t="shared" si="2"/>
        <v>0</v>
      </c>
      <c r="Q33" s="67"/>
      <c r="R33" s="163"/>
      <c r="S33" s="164"/>
      <c r="T33" s="164"/>
      <c r="U33" s="164"/>
      <c r="V33" s="164"/>
      <c r="W33" s="165"/>
    </row>
    <row r="34" spans="2:23" ht="13.8">
      <c r="B34" s="46"/>
      <c r="C34" s="46"/>
      <c r="D34" s="46"/>
      <c r="E34" s="46"/>
      <c r="F34" s="46"/>
      <c r="G34" s="46"/>
      <c r="H34" s="46"/>
      <c r="I34" s="46"/>
      <c r="J34" s="46"/>
      <c r="K34" s="46"/>
      <c r="L34" s="46"/>
      <c r="M34" s="46"/>
      <c r="N34" s="46"/>
      <c r="O34" s="46"/>
      <c r="P34" s="46"/>
      <c r="Q34" s="46"/>
      <c r="R34" s="46"/>
      <c r="S34" s="46"/>
      <c r="T34" s="46"/>
      <c r="U34" s="46"/>
      <c r="V34" s="46"/>
      <c r="W34" s="46"/>
    </row>
    <row r="35" spans="2:23" ht="13.95" customHeight="1">
      <c r="B35" s="69"/>
      <c r="C35" s="46"/>
      <c r="D35" s="97"/>
      <c r="E35" s="85"/>
      <c r="F35" s="158" t="s">
        <v>38</v>
      </c>
      <c r="G35" s="159"/>
      <c r="H35" s="159"/>
      <c r="I35" s="98">
        <f>SUM(I7:I33)</f>
        <v>0</v>
      </c>
      <c r="J35" s="63"/>
      <c r="K35" s="158" t="s">
        <v>11</v>
      </c>
      <c r="L35" s="159"/>
      <c r="M35" s="159"/>
      <c r="N35" s="159"/>
      <c r="O35" s="159"/>
      <c r="P35" s="99">
        <f>SUM(P6:P33)</f>
        <v>0</v>
      </c>
      <c r="Q35" s="70"/>
      <c r="R35" s="71"/>
      <c r="S35" s="71"/>
      <c r="T35" s="71"/>
      <c r="U35" s="71"/>
      <c r="V35" s="71"/>
      <c r="W35" s="72"/>
    </row>
    <row r="36" spans="2:23" ht="13.8">
      <c r="B36" s="69"/>
      <c r="C36" s="46"/>
      <c r="D36" s="100"/>
      <c r="E36" s="100"/>
      <c r="F36" s="175" t="s">
        <v>12</v>
      </c>
      <c r="G36" s="176"/>
      <c r="H36" s="176"/>
      <c r="I36" s="101">
        <f>SUM(I35:I35)</f>
        <v>0</v>
      </c>
      <c r="J36" s="63"/>
      <c r="K36" s="175" t="s">
        <v>12</v>
      </c>
      <c r="L36" s="176"/>
      <c r="M36" s="176"/>
      <c r="N36" s="176"/>
      <c r="O36" s="176"/>
      <c r="P36" s="102">
        <f>SUM(P35:P35)</f>
        <v>0</v>
      </c>
      <c r="Q36" s="73"/>
      <c r="R36" s="74"/>
      <c r="S36" s="74"/>
      <c r="T36" s="74"/>
      <c r="U36" s="74"/>
      <c r="V36" s="74"/>
      <c r="W36" s="75"/>
    </row>
    <row r="37" spans="2:23" ht="13.8">
      <c r="B37" s="69"/>
      <c r="C37" s="46"/>
      <c r="D37" s="100"/>
      <c r="E37" s="103"/>
      <c r="F37" s="89"/>
      <c r="G37" s="177" t="s">
        <v>34</v>
      </c>
      <c r="H37" s="177"/>
      <c r="I37" s="104">
        <f>I36*19%</f>
        <v>0</v>
      </c>
      <c r="J37" s="76"/>
      <c r="K37" s="178" t="s">
        <v>35</v>
      </c>
      <c r="L37" s="177"/>
      <c r="M37" s="177"/>
      <c r="N37" s="177"/>
      <c r="O37" s="177"/>
      <c r="P37" s="105">
        <f>P36*19%</f>
        <v>0</v>
      </c>
      <c r="Q37" s="73"/>
      <c r="R37" s="74"/>
      <c r="S37" s="74"/>
      <c r="T37" s="74"/>
      <c r="U37" s="74"/>
      <c r="V37" s="74"/>
      <c r="W37" s="75"/>
    </row>
    <row r="38" spans="2:23" ht="13.8">
      <c r="B38" s="69"/>
      <c r="C38" s="46"/>
      <c r="D38" s="46"/>
      <c r="E38" s="106"/>
      <c r="F38" s="87"/>
      <c r="G38" s="168" t="s">
        <v>36</v>
      </c>
      <c r="H38" s="168"/>
      <c r="I38" s="107">
        <f>+I36+I37</f>
        <v>0</v>
      </c>
      <c r="J38" s="63"/>
      <c r="K38" s="169" t="s">
        <v>13</v>
      </c>
      <c r="L38" s="168"/>
      <c r="M38" s="168"/>
      <c r="N38" s="168"/>
      <c r="O38" s="168"/>
      <c r="P38" s="111">
        <f>SUM(P36:P37)</f>
        <v>0</v>
      </c>
      <c r="Q38" s="78"/>
      <c r="R38" s="74"/>
      <c r="S38" s="74"/>
      <c r="T38" s="74"/>
      <c r="U38" s="74"/>
      <c r="V38" s="74"/>
      <c r="W38" s="75"/>
    </row>
    <row r="39" spans="2:23" ht="13.8">
      <c r="B39" s="69"/>
      <c r="C39" s="46"/>
      <c r="D39" s="100"/>
      <c r="E39" s="108"/>
      <c r="F39" s="87"/>
      <c r="G39" s="88"/>
      <c r="H39" s="88"/>
      <c r="I39" s="109"/>
      <c r="J39" s="63"/>
      <c r="K39" s="87"/>
      <c r="L39" s="88"/>
      <c r="M39" s="88"/>
      <c r="N39" s="88"/>
      <c r="O39" s="88"/>
      <c r="P39" s="77"/>
      <c r="Q39" s="78"/>
      <c r="R39" s="74"/>
      <c r="S39" s="74"/>
      <c r="T39" s="74"/>
      <c r="U39" s="74"/>
      <c r="V39" s="74"/>
      <c r="W39" s="75"/>
    </row>
    <row r="40" spans="2:23" ht="14.4">
      <c r="B40" s="69"/>
      <c r="C40" s="46"/>
      <c r="D40" s="100"/>
      <c r="E40" s="86"/>
      <c r="F40" s="166"/>
      <c r="G40" s="167"/>
      <c r="H40" s="167"/>
      <c r="I40" s="110"/>
      <c r="J40" s="63"/>
      <c r="K40" s="166"/>
      <c r="L40" s="167"/>
      <c r="M40" s="167"/>
      <c r="N40" s="167"/>
      <c r="O40" s="167"/>
      <c r="P40" s="79"/>
      <c r="Q40" s="79"/>
      <c r="R40" s="79"/>
      <c r="S40" s="79"/>
      <c r="T40" s="80"/>
      <c r="U40" s="80"/>
      <c r="V40" s="80"/>
      <c r="W40" s="81"/>
    </row>
  </sheetData>
  <mergeCells count="26">
    <mergeCell ref="F40:H40"/>
    <mergeCell ref="K40:O40"/>
    <mergeCell ref="G38:H38"/>
    <mergeCell ref="K38:O38"/>
    <mergeCell ref="F3:I3"/>
    <mergeCell ref="K3:P3"/>
    <mergeCell ref="F36:H36"/>
    <mergeCell ref="K36:O36"/>
    <mergeCell ref="G37:H37"/>
    <mergeCell ref="K37:O37"/>
    <mergeCell ref="R6:V6"/>
    <mergeCell ref="K35:O35"/>
    <mergeCell ref="R7:W7"/>
    <mergeCell ref="F35:H35"/>
    <mergeCell ref="R27:W27"/>
    <mergeCell ref="R29:W29"/>
    <mergeCell ref="R32:W32"/>
    <mergeCell ref="R33:W33"/>
    <mergeCell ref="R8:W8"/>
    <mergeCell ref="R9:W9"/>
    <mergeCell ref="R10:W10"/>
    <mergeCell ref="R11:W11"/>
    <mergeCell ref="R12:W12"/>
    <mergeCell ref="R13:W13"/>
    <mergeCell ref="R14:W14"/>
    <mergeCell ref="R15:W15"/>
  </mergeCells>
  <phoneticPr fontId="12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O241"/>
  <sheetViews>
    <sheetView showGridLines="0" tabSelected="1" topLeftCell="A18" zoomScaleNormal="100" workbookViewId="0">
      <selection activeCell="O45" sqref="O45"/>
    </sheetView>
  </sheetViews>
  <sheetFormatPr baseColWidth="10" defaultColWidth="9.109375" defaultRowHeight="13.2"/>
  <cols>
    <col min="1" max="1" width="3.5546875" style="2" customWidth="1"/>
    <col min="2" max="2" width="5" style="2" bestFit="1" customWidth="1"/>
    <col min="3" max="3" width="56.5546875" style="2" bestFit="1" customWidth="1"/>
    <col min="4" max="4" width="5.109375" style="2" customWidth="1"/>
    <col min="5" max="5" width="10.6640625" style="118" customWidth="1"/>
    <col min="6" max="6" width="12.6640625" style="118" customWidth="1"/>
    <col min="7" max="7" width="6" style="2" customWidth="1"/>
    <col min="8" max="8" width="12.6640625" style="118" customWidth="1"/>
    <col min="9" max="9" width="11.33203125" style="2" bestFit="1" customWidth="1"/>
    <col min="10" max="10" width="9.109375" style="2" customWidth="1"/>
    <col min="11" max="11" width="14.6640625" style="2" customWidth="1"/>
    <col min="12" max="12" width="25.21875" style="40" customWidth="1"/>
    <col min="13" max="14" width="0.88671875" style="2" customWidth="1"/>
    <col min="15" max="15" width="237" style="2" bestFit="1" customWidth="1"/>
    <col min="16" max="231" width="9.109375" style="2"/>
    <col min="232" max="232" width="13.44140625" style="2" bestFit="1" customWidth="1"/>
    <col min="233" max="233" width="4.44140625" style="2" customWidth="1"/>
    <col min="234" max="234" width="31.88671875" style="2" bestFit="1" customWidth="1"/>
    <col min="235" max="235" width="5.109375" style="2" bestFit="1" customWidth="1"/>
    <col min="236" max="236" width="11" style="2" bestFit="1" customWidth="1"/>
    <col min="237" max="237" width="10.6640625" style="2" bestFit="1" customWidth="1"/>
    <col min="238" max="238" width="12.6640625" style="2" bestFit="1" customWidth="1"/>
    <col min="239" max="239" width="6" style="2" customWidth="1"/>
    <col min="240" max="241" width="12.6640625" style="2" customWidth="1"/>
    <col min="242" max="242" width="9.109375" style="2"/>
    <col min="243" max="243" width="12.6640625" style="2" bestFit="1" customWidth="1"/>
    <col min="244" max="244" width="0" style="2" hidden="1" customWidth="1"/>
    <col min="245" max="245" width="9.88671875" style="2" customWidth="1"/>
    <col min="246" max="246" width="27.5546875" style="2" bestFit="1" customWidth="1"/>
    <col min="247" max="249" width="0.88671875" style="2" customWidth="1"/>
    <col min="250" max="250" width="237" style="2" bestFit="1" customWidth="1"/>
    <col min="251" max="487" width="9.109375" style="2"/>
    <col min="488" max="488" width="13.44140625" style="2" bestFit="1" customWidth="1"/>
    <col min="489" max="489" width="4.44140625" style="2" customWidth="1"/>
    <col min="490" max="490" width="31.88671875" style="2" bestFit="1" customWidth="1"/>
    <col min="491" max="491" width="5.109375" style="2" bestFit="1" customWidth="1"/>
    <col min="492" max="492" width="11" style="2" bestFit="1" customWidth="1"/>
    <col min="493" max="493" width="10.6640625" style="2" bestFit="1" customWidth="1"/>
    <col min="494" max="494" width="12.6640625" style="2" bestFit="1" customWidth="1"/>
    <col min="495" max="495" width="6" style="2" customWidth="1"/>
    <col min="496" max="497" width="12.6640625" style="2" customWidth="1"/>
    <col min="498" max="498" width="9.109375" style="2"/>
    <col min="499" max="499" width="12.6640625" style="2" bestFit="1" customWidth="1"/>
    <col min="500" max="500" width="0" style="2" hidden="1" customWidth="1"/>
    <col min="501" max="501" width="9.88671875" style="2" customWidth="1"/>
    <col min="502" max="502" width="27.5546875" style="2" bestFit="1" customWidth="1"/>
    <col min="503" max="505" width="0.88671875" style="2" customWidth="1"/>
    <col min="506" max="506" width="237" style="2" bestFit="1" customWidth="1"/>
    <col min="507" max="743" width="9.109375" style="2"/>
    <col min="744" max="744" width="13.44140625" style="2" bestFit="1" customWidth="1"/>
    <col min="745" max="745" width="4.44140625" style="2" customWidth="1"/>
    <col min="746" max="746" width="31.88671875" style="2" bestFit="1" customWidth="1"/>
    <col min="747" max="747" width="5.109375" style="2" bestFit="1" customWidth="1"/>
    <col min="748" max="748" width="11" style="2" bestFit="1" customWidth="1"/>
    <col min="749" max="749" width="10.6640625" style="2" bestFit="1" customWidth="1"/>
    <col min="750" max="750" width="12.6640625" style="2" bestFit="1" customWidth="1"/>
    <col min="751" max="751" width="6" style="2" customWidth="1"/>
    <col min="752" max="753" width="12.6640625" style="2" customWidth="1"/>
    <col min="754" max="754" width="9.109375" style="2"/>
    <col min="755" max="755" width="12.6640625" style="2" bestFit="1" customWidth="1"/>
    <col min="756" max="756" width="0" style="2" hidden="1" customWidth="1"/>
    <col min="757" max="757" width="9.88671875" style="2" customWidth="1"/>
    <col min="758" max="758" width="27.5546875" style="2" bestFit="1" customWidth="1"/>
    <col min="759" max="761" width="0.88671875" style="2" customWidth="1"/>
    <col min="762" max="762" width="237" style="2" bestFit="1" customWidth="1"/>
    <col min="763" max="999" width="9.109375" style="2"/>
    <col min="1000" max="1000" width="13.44140625" style="2" bestFit="1" customWidth="1"/>
    <col min="1001" max="1001" width="4.44140625" style="2" customWidth="1"/>
    <col min="1002" max="1002" width="31.88671875" style="2" bestFit="1" customWidth="1"/>
    <col min="1003" max="1003" width="5.109375" style="2" bestFit="1" customWidth="1"/>
    <col min="1004" max="1004" width="11" style="2" bestFit="1" customWidth="1"/>
    <col min="1005" max="1005" width="10.6640625" style="2" bestFit="1" customWidth="1"/>
    <col min="1006" max="1006" width="12.6640625" style="2" bestFit="1" customWidth="1"/>
    <col min="1007" max="1007" width="6" style="2" customWidth="1"/>
    <col min="1008" max="1009" width="12.6640625" style="2" customWidth="1"/>
    <col min="1010" max="1010" width="9.109375" style="2"/>
    <col min="1011" max="1011" width="12.6640625" style="2" bestFit="1" customWidth="1"/>
    <col min="1012" max="1012" width="0" style="2" hidden="1" customWidth="1"/>
    <col min="1013" max="1013" width="9.88671875" style="2" customWidth="1"/>
    <col min="1014" max="1014" width="27.5546875" style="2" bestFit="1" customWidth="1"/>
    <col min="1015" max="1017" width="0.88671875" style="2" customWidth="1"/>
    <col min="1018" max="1018" width="237" style="2" bestFit="1" customWidth="1"/>
    <col min="1019" max="1255" width="9.109375" style="2"/>
    <col min="1256" max="1256" width="13.44140625" style="2" bestFit="1" customWidth="1"/>
    <col min="1257" max="1257" width="4.44140625" style="2" customWidth="1"/>
    <col min="1258" max="1258" width="31.88671875" style="2" bestFit="1" customWidth="1"/>
    <col min="1259" max="1259" width="5.109375" style="2" bestFit="1" customWidth="1"/>
    <col min="1260" max="1260" width="11" style="2" bestFit="1" customWidth="1"/>
    <col min="1261" max="1261" width="10.6640625" style="2" bestFit="1" customWidth="1"/>
    <col min="1262" max="1262" width="12.6640625" style="2" bestFit="1" customWidth="1"/>
    <col min="1263" max="1263" width="6" style="2" customWidth="1"/>
    <col min="1264" max="1265" width="12.6640625" style="2" customWidth="1"/>
    <col min="1266" max="1266" width="9.109375" style="2"/>
    <col min="1267" max="1267" width="12.6640625" style="2" bestFit="1" customWidth="1"/>
    <col min="1268" max="1268" width="0" style="2" hidden="1" customWidth="1"/>
    <col min="1269" max="1269" width="9.88671875" style="2" customWidth="1"/>
    <col min="1270" max="1270" width="27.5546875" style="2" bestFit="1" customWidth="1"/>
    <col min="1271" max="1273" width="0.88671875" style="2" customWidth="1"/>
    <col min="1274" max="1274" width="237" style="2" bestFit="1" customWidth="1"/>
    <col min="1275" max="1511" width="9.109375" style="2"/>
    <col min="1512" max="1512" width="13.44140625" style="2" bestFit="1" customWidth="1"/>
    <col min="1513" max="1513" width="4.44140625" style="2" customWidth="1"/>
    <col min="1514" max="1514" width="31.88671875" style="2" bestFit="1" customWidth="1"/>
    <col min="1515" max="1515" width="5.109375" style="2" bestFit="1" customWidth="1"/>
    <col min="1516" max="1516" width="11" style="2" bestFit="1" customWidth="1"/>
    <col min="1517" max="1517" width="10.6640625" style="2" bestFit="1" customWidth="1"/>
    <col min="1518" max="1518" width="12.6640625" style="2" bestFit="1" customWidth="1"/>
    <col min="1519" max="1519" width="6" style="2" customWidth="1"/>
    <col min="1520" max="1521" width="12.6640625" style="2" customWidth="1"/>
    <col min="1522" max="1522" width="9.109375" style="2"/>
    <col min="1523" max="1523" width="12.6640625" style="2" bestFit="1" customWidth="1"/>
    <col min="1524" max="1524" width="0" style="2" hidden="1" customWidth="1"/>
    <col min="1525" max="1525" width="9.88671875" style="2" customWidth="1"/>
    <col min="1526" max="1526" width="27.5546875" style="2" bestFit="1" customWidth="1"/>
    <col min="1527" max="1529" width="0.88671875" style="2" customWidth="1"/>
    <col min="1530" max="1530" width="237" style="2" bestFit="1" customWidth="1"/>
    <col min="1531" max="1767" width="9.109375" style="2"/>
    <col min="1768" max="1768" width="13.44140625" style="2" bestFit="1" customWidth="1"/>
    <col min="1769" max="1769" width="4.44140625" style="2" customWidth="1"/>
    <col min="1770" max="1770" width="31.88671875" style="2" bestFit="1" customWidth="1"/>
    <col min="1771" max="1771" width="5.109375" style="2" bestFit="1" customWidth="1"/>
    <col min="1772" max="1772" width="11" style="2" bestFit="1" customWidth="1"/>
    <col min="1773" max="1773" width="10.6640625" style="2" bestFit="1" customWidth="1"/>
    <col min="1774" max="1774" width="12.6640625" style="2" bestFit="1" customWidth="1"/>
    <col min="1775" max="1775" width="6" style="2" customWidth="1"/>
    <col min="1776" max="1777" width="12.6640625" style="2" customWidth="1"/>
    <col min="1778" max="1778" width="9.109375" style="2"/>
    <col min="1779" max="1779" width="12.6640625" style="2" bestFit="1" customWidth="1"/>
    <col min="1780" max="1780" width="0" style="2" hidden="1" customWidth="1"/>
    <col min="1781" max="1781" width="9.88671875" style="2" customWidth="1"/>
    <col min="1782" max="1782" width="27.5546875" style="2" bestFit="1" customWidth="1"/>
    <col min="1783" max="1785" width="0.88671875" style="2" customWidth="1"/>
    <col min="1786" max="1786" width="237" style="2" bestFit="1" customWidth="1"/>
    <col min="1787" max="2023" width="9.109375" style="2"/>
    <col min="2024" max="2024" width="13.44140625" style="2" bestFit="1" customWidth="1"/>
    <col min="2025" max="2025" width="4.44140625" style="2" customWidth="1"/>
    <col min="2026" max="2026" width="31.88671875" style="2" bestFit="1" customWidth="1"/>
    <col min="2027" max="2027" width="5.109375" style="2" bestFit="1" customWidth="1"/>
    <col min="2028" max="2028" width="11" style="2" bestFit="1" customWidth="1"/>
    <col min="2029" max="2029" width="10.6640625" style="2" bestFit="1" customWidth="1"/>
    <col min="2030" max="2030" width="12.6640625" style="2" bestFit="1" customWidth="1"/>
    <col min="2031" max="2031" width="6" style="2" customWidth="1"/>
    <col min="2032" max="2033" width="12.6640625" style="2" customWidth="1"/>
    <col min="2034" max="2034" width="9.109375" style="2"/>
    <col min="2035" max="2035" width="12.6640625" style="2" bestFit="1" customWidth="1"/>
    <col min="2036" max="2036" width="0" style="2" hidden="1" customWidth="1"/>
    <col min="2037" max="2037" width="9.88671875" style="2" customWidth="1"/>
    <col min="2038" max="2038" width="27.5546875" style="2" bestFit="1" customWidth="1"/>
    <col min="2039" max="2041" width="0.88671875" style="2" customWidth="1"/>
    <col min="2042" max="2042" width="237" style="2" bestFit="1" customWidth="1"/>
    <col min="2043" max="2279" width="9.109375" style="2"/>
    <col min="2280" max="2280" width="13.44140625" style="2" bestFit="1" customWidth="1"/>
    <col min="2281" max="2281" width="4.44140625" style="2" customWidth="1"/>
    <col min="2282" max="2282" width="31.88671875" style="2" bestFit="1" customWidth="1"/>
    <col min="2283" max="2283" width="5.109375" style="2" bestFit="1" customWidth="1"/>
    <col min="2284" max="2284" width="11" style="2" bestFit="1" customWidth="1"/>
    <col min="2285" max="2285" width="10.6640625" style="2" bestFit="1" customWidth="1"/>
    <col min="2286" max="2286" width="12.6640625" style="2" bestFit="1" customWidth="1"/>
    <col min="2287" max="2287" width="6" style="2" customWidth="1"/>
    <col min="2288" max="2289" width="12.6640625" style="2" customWidth="1"/>
    <col min="2290" max="2290" width="9.109375" style="2"/>
    <col min="2291" max="2291" width="12.6640625" style="2" bestFit="1" customWidth="1"/>
    <col min="2292" max="2292" width="0" style="2" hidden="1" customWidth="1"/>
    <col min="2293" max="2293" width="9.88671875" style="2" customWidth="1"/>
    <col min="2294" max="2294" width="27.5546875" style="2" bestFit="1" customWidth="1"/>
    <col min="2295" max="2297" width="0.88671875" style="2" customWidth="1"/>
    <col min="2298" max="2298" width="237" style="2" bestFit="1" customWidth="1"/>
    <col min="2299" max="2535" width="9.109375" style="2"/>
    <col min="2536" max="2536" width="13.44140625" style="2" bestFit="1" customWidth="1"/>
    <col min="2537" max="2537" width="4.44140625" style="2" customWidth="1"/>
    <col min="2538" max="2538" width="31.88671875" style="2" bestFit="1" customWidth="1"/>
    <col min="2539" max="2539" width="5.109375" style="2" bestFit="1" customWidth="1"/>
    <col min="2540" max="2540" width="11" style="2" bestFit="1" customWidth="1"/>
    <col min="2541" max="2541" width="10.6640625" style="2" bestFit="1" customWidth="1"/>
    <col min="2542" max="2542" width="12.6640625" style="2" bestFit="1" customWidth="1"/>
    <col min="2543" max="2543" width="6" style="2" customWidth="1"/>
    <col min="2544" max="2545" width="12.6640625" style="2" customWidth="1"/>
    <col min="2546" max="2546" width="9.109375" style="2"/>
    <col min="2547" max="2547" width="12.6640625" style="2" bestFit="1" customWidth="1"/>
    <col min="2548" max="2548" width="0" style="2" hidden="1" customWidth="1"/>
    <col min="2549" max="2549" width="9.88671875" style="2" customWidth="1"/>
    <col min="2550" max="2550" width="27.5546875" style="2" bestFit="1" customWidth="1"/>
    <col min="2551" max="2553" width="0.88671875" style="2" customWidth="1"/>
    <col min="2554" max="2554" width="237" style="2" bestFit="1" customWidth="1"/>
    <col min="2555" max="2791" width="9.109375" style="2"/>
    <col min="2792" max="2792" width="13.44140625" style="2" bestFit="1" customWidth="1"/>
    <col min="2793" max="2793" width="4.44140625" style="2" customWidth="1"/>
    <col min="2794" max="2794" width="31.88671875" style="2" bestFit="1" customWidth="1"/>
    <col min="2795" max="2795" width="5.109375" style="2" bestFit="1" customWidth="1"/>
    <col min="2796" max="2796" width="11" style="2" bestFit="1" customWidth="1"/>
    <col min="2797" max="2797" width="10.6640625" style="2" bestFit="1" customWidth="1"/>
    <col min="2798" max="2798" width="12.6640625" style="2" bestFit="1" customWidth="1"/>
    <col min="2799" max="2799" width="6" style="2" customWidth="1"/>
    <col min="2800" max="2801" width="12.6640625" style="2" customWidth="1"/>
    <col min="2802" max="2802" width="9.109375" style="2"/>
    <col min="2803" max="2803" width="12.6640625" style="2" bestFit="1" customWidth="1"/>
    <col min="2804" max="2804" width="0" style="2" hidden="1" customWidth="1"/>
    <col min="2805" max="2805" width="9.88671875" style="2" customWidth="1"/>
    <col min="2806" max="2806" width="27.5546875" style="2" bestFit="1" customWidth="1"/>
    <col min="2807" max="2809" width="0.88671875" style="2" customWidth="1"/>
    <col min="2810" max="2810" width="237" style="2" bestFit="1" customWidth="1"/>
    <col min="2811" max="3047" width="9.109375" style="2"/>
    <col min="3048" max="3048" width="13.44140625" style="2" bestFit="1" customWidth="1"/>
    <col min="3049" max="3049" width="4.44140625" style="2" customWidth="1"/>
    <col min="3050" max="3050" width="31.88671875" style="2" bestFit="1" customWidth="1"/>
    <col min="3051" max="3051" width="5.109375" style="2" bestFit="1" customWidth="1"/>
    <col min="3052" max="3052" width="11" style="2" bestFit="1" customWidth="1"/>
    <col min="3053" max="3053" width="10.6640625" style="2" bestFit="1" customWidth="1"/>
    <col min="3054" max="3054" width="12.6640625" style="2" bestFit="1" customWidth="1"/>
    <col min="3055" max="3055" width="6" style="2" customWidth="1"/>
    <col min="3056" max="3057" width="12.6640625" style="2" customWidth="1"/>
    <col min="3058" max="3058" width="9.109375" style="2"/>
    <col min="3059" max="3059" width="12.6640625" style="2" bestFit="1" customWidth="1"/>
    <col min="3060" max="3060" width="0" style="2" hidden="1" customWidth="1"/>
    <col min="3061" max="3061" width="9.88671875" style="2" customWidth="1"/>
    <col min="3062" max="3062" width="27.5546875" style="2" bestFit="1" customWidth="1"/>
    <col min="3063" max="3065" width="0.88671875" style="2" customWidth="1"/>
    <col min="3066" max="3066" width="237" style="2" bestFit="1" customWidth="1"/>
    <col min="3067" max="3303" width="9.109375" style="2"/>
    <col min="3304" max="3304" width="13.44140625" style="2" bestFit="1" customWidth="1"/>
    <col min="3305" max="3305" width="4.44140625" style="2" customWidth="1"/>
    <col min="3306" max="3306" width="31.88671875" style="2" bestFit="1" customWidth="1"/>
    <col min="3307" max="3307" width="5.109375" style="2" bestFit="1" customWidth="1"/>
    <col min="3308" max="3308" width="11" style="2" bestFit="1" customWidth="1"/>
    <col min="3309" max="3309" width="10.6640625" style="2" bestFit="1" customWidth="1"/>
    <col min="3310" max="3310" width="12.6640625" style="2" bestFit="1" customWidth="1"/>
    <col min="3311" max="3311" width="6" style="2" customWidth="1"/>
    <col min="3312" max="3313" width="12.6640625" style="2" customWidth="1"/>
    <col min="3314" max="3314" width="9.109375" style="2"/>
    <col min="3315" max="3315" width="12.6640625" style="2" bestFit="1" customWidth="1"/>
    <col min="3316" max="3316" width="0" style="2" hidden="1" customWidth="1"/>
    <col min="3317" max="3317" width="9.88671875" style="2" customWidth="1"/>
    <col min="3318" max="3318" width="27.5546875" style="2" bestFit="1" customWidth="1"/>
    <col min="3319" max="3321" width="0.88671875" style="2" customWidth="1"/>
    <col min="3322" max="3322" width="237" style="2" bestFit="1" customWidth="1"/>
    <col min="3323" max="3559" width="9.109375" style="2"/>
    <col min="3560" max="3560" width="13.44140625" style="2" bestFit="1" customWidth="1"/>
    <col min="3561" max="3561" width="4.44140625" style="2" customWidth="1"/>
    <col min="3562" max="3562" width="31.88671875" style="2" bestFit="1" customWidth="1"/>
    <col min="3563" max="3563" width="5.109375" style="2" bestFit="1" customWidth="1"/>
    <col min="3564" max="3564" width="11" style="2" bestFit="1" customWidth="1"/>
    <col min="3565" max="3565" width="10.6640625" style="2" bestFit="1" customWidth="1"/>
    <col min="3566" max="3566" width="12.6640625" style="2" bestFit="1" customWidth="1"/>
    <col min="3567" max="3567" width="6" style="2" customWidth="1"/>
    <col min="3568" max="3569" width="12.6640625" style="2" customWidth="1"/>
    <col min="3570" max="3570" width="9.109375" style="2"/>
    <col min="3571" max="3571" width="12.6640625" style="2" bestFit="1" customWidth="1"/>
    <col min="3572" max="3572" width="0" style="2" hidden="1" customWidth="1"/>
    <col min="3573" max="3573" width="9.88671875" style="2" customWidth="1"/>
    <col min="3574" max="3574" width="27.5546875" style="2" bestFit="1" customWidth="1"/>
    <col min="3575" max="3577" width="0.88671875" style="2" customWidth="1"/>
    <col min="3578" max="3578" width="237" style="2" bestFit="1" customWidth="1"/>
    <col min="3579" max="3815" width="9.109375" style="2"/>
    <col min="3816" max="3816" width="13.44140625" style="2" bestFit="1" customWidth="1"/>
    <col min="3817" max="3817" width="4.44140625" style="2" customWidth="1"/>
    <col min="3818" max="3818" width="31.88671875" style="2" bestFit="1" customWidth="1"/>
    <col min="3819" max="3819" width="5.109375" style="2" bestFit="1" customWidth="1"/>
    <col min="3820" max="3820" width="11" style="2" bestFit="1" customWidth="1"/>
    <col min="3821" max="3821" width="10.6640625" style="2" bestFit="1" customWidth="1"/>
    <col min="3822" max="3822" width="12.6640625" style="2" bestFit="1" customWidth="1"/>
    <col min="3823" max="3823" width="6" style="2" customWidth="1"/>
    <col min="3824" max="3825" width="12.6640625" style="2" customWidth="1"/>
    <col min="3826" max="3826" width="9.109375" style="2"/>
    <col min="3827" max="3827" width="12.6640625" style="2" bestFit="1" customWidth="1"/>
    <col min="3828" max="3828" width="0" style="2" hidden="1" customWidth="1"/>
    <col min="3829" max="3829" width="9.88671875" style="2" customWidth="1"/>
    <col min="3830" max="3830" width="27.5546875" style="2" bestFit="1" customWidth="1"/>
    <col min="3831" max="3833" width="0.88671875" style="2" customWidth="1"/>
    <col min="3834" max="3834" width="237" style="2" bestFit="1" customWidth="1"/>
    <col min="3835" max="4071" width="9.109375" style="2"/>
    <col min="4072" max="4072" width="13.44140625" style="2" bestFit="1" customWidth="1"/>
    <col min="4073" max="4073" width="4.44140625" style="2" customWidth="1"/>
    <col min="4074" max="4074" width="31.88671875" style="2" bestFit="1" customWidth="1"/>
    <col min="4075" max="4075" width="5.109375" style="2" bestFit="1" customWidth="1"/>
    <col min="4076" max="4076" width="11" style="2" bestFit="1" customWidth="1"/>
    <col min="4077" max="4077" width="10.6640625" style="2" bestFit="1" customWidth="1"/>
    <col min="4078" max="4078" width="12.6640625" style="2" bestFit="1" customWidth="1"/>
    <col min="4079" max="4079" width="6" style="2" customWidth="1"/>
    <col min="4080" max="4081" width="12.6640625" style="2" customWidth="1"/>
    <col min="4082" max="4082" width="9.109375" style="2"/>
    <col min="4083" max="4083" width="12.6640625" style="2" bestFit="1" customWidth="1"/>
    <col min="4084" max="4084" width="0" style="2" hidden="1" customWidth="1"/>
    <col min="4085" max="4085" width="9.88671875" style="2" customWidth="1"/>
    <col min="4086" max="4086" width="27.5546875" style="2" bestFit="1" customWidth="1"/>
    <col min="4087" max="4089" width="0.88671875" style="2" customWidth="1"/>
    <col min="4090" max="4090" width="237" style="2" bestFit="1" customWidth="1"/>
    <col min="4091" max="4327" width="9.109375" style="2"/>
    <col min="4328" max="4328" width="13.44140625" style="2" bestFit="1" customWidth="1"/>
    <col min="4329" max="4329" width="4.44140625" style="2" customWidth="1"/>
    <col min="4330" max="4330" width="31.88671875" style="2" bestFit="1" customWidth="1"/>
    <col min="4331" max="4331" width="5.109375" style="2" bestFit="1" customWidth="1"/>
    <col min="4332" max="4332" width="11" style="2" bestFit="1" customWidth="1"/>
    <col min="4333" max="4333" width="10.6640625" style="2" bestFit="1" customWidth="1"/>
    <col min="4334" max="4334" width="12.6640625" style="2" bestFit="1" customWidth="1"/>
    <col min="4335" max="4335" width="6" style="2" customWidth="1"/>
    <col min="4336" max="4337" width="12.6640625" style="2" customWidth="1"/>
    <col min="4338" max="4338" width="9.109375" style="2"/>
    <col min="4339" max="4339" width="12.6640625" style="2" bestFit="1" customWidth="1"/>
    <col min="4340" max="4340" width="0" style="2" hidden="1" customWidth="1"/>
    <col min="4341" max="4341" width="9.88671875" style="2" customWidth="1"/>
    <col min="4342" max="4342" width="27.5546875" style="2" bestFit="1" customWidth="1"/>
    <col min="4343" max="4345" width="0.88671875" style="2" customWidth="1"/>
    <col min="4346" max="4346" width="237" style="2" bestFit="1" customWidth="1"/>
    <col min="4347" max="4583" width="9.109375" style="2"/>
    <col min="4584" max="4584" width="13.44140625" style="2" bestFit="1" customWidth="1"/>
    <col min="4585" max="4585" width="4.44140625" style="2" customWidth="1"/>
    <col min="4586" max="4586" width="31.88671875" style="2" bestFit="1" customWidth="1"/>
    <col min="4587" max="4587" width="5.109375" style="2" bestFit="1" customWidth="1"/>
    <col min="4588" max="4588" width="11" style="2" bestFit="1" customWidth="1"/>
    <col min="4589" max="4589" width="10.6640625" style="2" bestFit="1" customWidth="1"/>
    <col min="4590" max="4590" width="12.6640625" style="2" bestFit="1" customWidth="1"/>
    <col min="4591" max="4591" width="6" style="2" customWidth="1"/>
    <col min="4592" max="4593" width="12.6640625" style="2" customWidth="1"/>
    <col min="4594" max="4594" width="9.109375" style="2"/>
    <col min="4595" max="4595" width="12.6640625" style="2" bestFit="1" customWidth="1"/>
    <col min="4596" max="4596" width="0" style="2" hidden="1" customWidth="1"/>
    <col min="4597" max="4597" width="9.88671875" style="2" customWidth="1"/>
    <col min="4598" max="4598" width="27.5546875" style="2" bestFit="1" customWidth="1"/>
    <col min="4599" max="4601" width="0.88671875" style="2" customWidth="1"/>
    <col min="4602" max="4602" width="237" style="2" bestFit="1" customWidth="1"/>
    <col min="4603" max="4839" width="9.109375" style="2"/>
    <col min="4840" max="4840" width="13.44140625" style="2" bestFit="1" customWidth="1"/>
    <col min="4841" max="4841" width="4.44140625" style="2" customWidth="1"/>
    <col min="4842" max="4842" width="31.88671875" style="2" bestFit="1" customWidth="1"/>
    <col min="4843" max="4843" width="5.109375" style="2" bestFit="1" customWidth="1"/>
    <col min="4844" max="4844" width="11" style="2" bestFit="1" customWidth="1"/>
    <col min="4845" max="4845" width="10.6640625" style="2" bestFit="1" customWidth="1"/>
    <col min="4846" max="4846" width="12.6640625" style="2" bestFit="1" customWidth="1"/>
    <col min="4847" max="4847" width="6" style="2" customWidth="1"/>
    <col min="4848" max="4849" width="12.6640625" style="2" customWidth="1"/>
    <col min="4850" max="4850" width="9.109375" style="2"/>
    <col min="4851" max="4851" width="12.6640625" style="2" bestFit="1" customWidth="1"/>
    <col min="4852" max="4852" width="0" style="2" hidden="1" customWidth="1"/>
    <col min="4853" max="4853" width="9.88671875" style="2" customWidth="1"/>
    <col min="4854" max="4854" width="27.5546875" style="2" bestFit="1" customWidth="1"/>
    <col min="4855" max="4857" width="0.88671875" style="2" customWidth="1"/>
    <col min="4858" max="4858" width="237" style="2" bestFit="1" customWidth="1"/>
    <col min="4859" max="5095" width="9.109375" style="2"/>
    <col min="5096" max="5096" width="13.44140625" style="2" bestFit="1" customWidth="1"/>
    <col min="5097" max="5097" width="4.44140625" style="2" customWidth="1"/>
    <col min="5098" max="5098" width="31.88671875" style="2" bestFit="1" customWidth="1"/>
    <col min="5099" max="5099" width="5.109375" style="2" bestFit="1" customWidth="1"/>
    <col min="5100" max="5100" width="11" style="2" bestFit="1" customWidth="1"/>
    <col min="5101" max="5101" width="10.6640625" style="2" bestFit="1" customWidth="1"/>
    <col min="5102" max="5102" width="12.6640625" style="2" bestFit="1" customWidth="1"/>
    <col min="5103" max="5103" width="6" style="2" customWidth="1"/>
    <col min="5104" max="5105" width="12.6640625" style="2" customWidth="1"/>
    <col min="5106" max="5106" width="9.109375" style="2"/>
    <col min="5107" max="5107" width="12.6640625" style="2" bestFit="1" customWidth="1"/>
    <col min="5108" max="5108" width="0" style="2" hidden="1" customWidth="1"/>
    <col min="5109" max="5109" width="9.88671875" style="2" customWidth="1"/>
    <col min="5110" max="5110" width="27.5546875" style="2" bestFit="1" customWidth="1"/>
    <col min="5111" max="5113" width="0.88671875" style="2" customWidth="1"/>
    <col min="5114" max="5114" width="237" style="2" bestFit="1" customWidth="1"/>
    <col min="5115" max="5351" width="9.109375" style="2"/>
    <col min="5352" max="5352" width="13.44140625" style="2" bestFit="1" customWidth="1"/>
    <col min="5353" max="5353" width="4.44140625" style="2" customWidth="1"/>
    <col min="5354" max="5354" width="31.88671875" style="2" bestFit="1" customWidth="1"/>
    <col min="5355" max="5355" width="5.109375" style="2" bestFit="1" customWidth="1"/>
    <col min="5356" max="5356" width="11" style="2" bestFit="1" customWidth="1"/>
    <col min="5357" max="5357" width="10.6640625" style="2" bestFit="1" customWidth="1"/>
    <col min="5358" max="5358" width="12.6640625" style="2" bestFit="1" customWidth="1"/>
    <col min="5359" max="5359" width="6" style="2" customWidth="1"/>
    <col min="5360" max="5361" width="12.6640625" style="2" customWidth="1"/>
    <col min="5362" max="5362" width="9.109375" style="2"/>
    <col min="5363" max="5363" width="12.6640625" style="2" bestFit="1" customWidth="1"/>
    <col min="5364" max="5364" width="0" style="2" hidden="1" customWidth="1"/>
    <col min="5365" max="5365" width="9.88671875" style="2" customWidth="1"/>
    <col min="5366" max="5366" width="27.5546875" style="2" bestFit="1" customWidth="1"/>
    <col min="5367" max="5369" width="0.88671875" style="2" customWidth="1"/>
    <col min="5370" max="5370" width="237" style="2" bestFit="1" customWidth="1"/>
    <col min="5371" max="5607" width="9.109375" style="2"/>
    <col min="5608" max="5608" width="13.44140625" style="2" bestFit="1" customWidth="1"/>
    <col min="5609" max="5609" width="4.44140625" style="2" customWidth="1"/>
    <col min="5610" max="5610" width="31.88671875" style="2" bestFit="1" customWidth="1"/>
    <col min="5611" max="5611" width="5.109375" style="2" bestFit="1" customWidth="1"/>
    <col min="5612" max="5612" width="11" style="2" bestFit="1" customWidth="1"/>
    <col min="5613" max="5613" width="10.6640625" style="2" bestFit="1" customWidth="1"/>
    <col min="5614" max="5614" width="12.6640625" style="2" bestFit="1" customWidth="1"/>
    <col min="5615" max="5615" width="6" style="2" customWidth="1"/>
    <col min="5616" max="5617" width="12.6640625" style="2" customWidth="1"/>
    <col min="5618" max="5618" width="9.109375" style="2"/>
    <col min="5619" max="5619" width="12.6640625" style="2" bestFit="1" customWidth="1"/>
    <col min="5620" max="5620" width="0" style="2" hidden="1" customWidth="1"/>
    <col min="5621" max="5621" width="9.88671875" style="2" customWidth="1"/>
    <col min="5622" max="5622" width="27.5546875" style="2" bestFit="1" customWidth="1"/>
    <col min="5623" max="5625" width="0.88671875" style="2" customWidth="1"/>
    <col min="5626" max="5626" width="237" style="2" bestFit="1" customWidth="1"/>
    <col min="5627" max="5863" width="9.109375" style="2"/>
    <col min="5864" max="5864" width="13.44140625" style="2" bestFit="1" customWidth="1"/>
    <col min="5865" max="5865" width="4.44140625" style="2" customWidth="1"/>
    <col min="5866" max="5866" width="31.88671875" style="2" bestFit="1" customWidth="1"/>
    <col min="5867" max="5867" width="5.109375" style="2" bestFit="1" customWidth="1"/>
    <col min="5868" max="5868" width="11" style="2" bestFit="1" customWidth="1"/>
    <col min="5869" max="5869" width="10.6640625" style="2" bestFit="1" customWidth="1"/>
    <col min="5870" max="5870" width="12.6640625" style="2" bestFit="1" customWidth="1"/>
    <col min="5871" max="5871" width="6" style="2" customWidth="1"/>
    <col min="5872" max="5873" width="12.6640625" style="2" customWidth="1"/>
    <col min="5874" max="5874" width="9.109375" style="2"/>
    <col min="5875" max="5875" width="12.6640625" style="2" bestFit="1" customWidth="1"/>
    <col min="5876" max="5876" width="0" style="2" hidden="1" customWidth="1"/>
    <col min="5877" max="5877" width="9.88671875" style="2" customWidth="1"/>
    <col min="5878" max="5878" width="27.5546875" style="2" bestFit="1" customWidth="1"/>
    <col min="5879" max="5881" width="0.88671875" style="2" customWidth="1"/>
    <col min="5882" max="5882" width="237" style="2" bestFit="1" customWidth="1"/>
    <col min="5883" max="6119" width="9.109375" style="2"/>
    <col min="6120" max="6120" width="13.44140625" style="2" bestFit="1" customWidth="1"/>
    <col min="6121" max="6121" width="4.44140625" style="2" customWidth="1"/>
    <col min="6122" max="6122" width="31.88671875" style="2" bestFit="1" customWidth="1"/>
    <col min="6123" max="6123" width="5.109375" style="2" bestFit="1" customWidth="1"/>
    <col min="6124" max="6124" width="11" style="2" bestFit="1" customWidth="1"/>
    <col min="6125" max="6125" width="10.6640625" style="2" bestFit="1" customWidth="1"/>
    <col min="6126" max="6126" width="12.6640625" style="2" bestFit="1" customWidth="1"/>
    <col min="6127" max="6127" width="6" style="2" customWidth="1"/>
    <col min="6128" max="6129" width="12.6640625" style="2" customWidth="1"/>
    <col min="6130" max="6130" width="9.109375" style="2"/>
    <col min="6131" max="6131" width="12.6640625" style="2" bestFit="1" customWidth="1"/>
    <col min="6132" max="6132" width="0" style="2" hidden="1" customWidth="1"/>
    <col min="6133" max="6133" width="9.88671875" style="2" customWidth="1"/>
    <col min="6134" max="6134" width="27.5546875" style="2" bestFit="1" customWidth="1"/>
    <col min="6135" max="6137" width="0.88671875" style="2" customWidth="1"/>
    <col min="6138" max="6138" width="237" style="2" bestFit="1" customWidth="1"/>
    <col min="6139" max="6375" width="9.109375" style="2"/>
    <col min="6376" max="6376" width="13.44140625" style="2" bestFit="1" customWidth="1"/>
    <col min="6377" max="6377" width="4.44140625" style="2" customWidth="1"/>
    <col min="6378" max="6378" width="31.88671875" style="2" bestFit="1" customWidth="1"/>
    <col min="6379" max="6379" width="5.109375" style="2" bestFit="1" customWidth="1"/>
    <col min="6380" max="6380" width="11" style="2" bestFit="1" customWidth="1"/>
    <col min="6381" max="6381" width="10.6640625" style="2" bestFit="1" customWidth="1"/>
    <col min="6382" max="6382" width="12.6640625" style="2" bestFit="1" customWidth="1"/>
    <col min="6383" max="6383" width="6" style="2" customWidth="1"/>
    <col min="6384" max="6385" width="12.6640625" style="2" customWidth="1"/>
    <col min="6386" max="6386" width="9.109375" style="2"/>
    <col min="6387" max="6387" width="12.6640625" style="2" bestFit="1" customWidth="1"/>
    <col min="6388" max="6388" width="0" style="2" hidden="1" customWidth="1"/>
    <col min="6389" max="6389" width="9.88671875" style="2" customWidth="1"/>
    <col min="6390" max="6390" width="27.5546875" style="2" bestFit="1" customWidth="1"/>
    <col min="6391" max="6393" width="0.88671875" style="2" customWidth="1"/>
    <col min="6394" max="6394" width="237" style="2" bestFit="1" customWidth="1"/>
    <col min="6395" max="6631" width="9.109375" style="2"/>
    <col min="6632" max="6632" width="13.44140625" style="2" bestFit="1" customWidth="1"/>
    <col min="6633" max="6633" width="4.44140625" style="2" customWidth="1"/>
    <col min="6634" max="6634" width="31.88671875" style="2" bestFit="1" customWidth="1"/>
    <col min="6635" max="6635" width="5.109375" style="2" bestFit="1" customWidth="1"/>
    <col min="6636" max="6636" width="11" style="2" bestFit="1" customWidth="1"/>
    <col min="6637" max="6637" width="10.6640625" style="2" bestFit="1" customWidth="1"/>
    <col min="6638" max="6638" width="12.6640625" style="2" bestFit="1" customWidth="1"/>
    <col min="6639" max="6639" width="6" style="2" customWidth="1"/>
    <col min="6640" max="6641" width="12.6640625" style="2" customWidth="1"/>
    <col min="6642" max="6642" width="9.109375" style="2"/>
    <col min="6643" max="6643" width="12.6640625" style="2" bestFit="1" customWidth="1"/>
    <col min="6644" max="6644" width="0" style="2" hidden="1" customWidth="1"/>
    <col min="6645" max="6645" width="9.88671875" style="2" customWidth="1"/>
    <col min="6646" max="6646" width="27.5546875" style="2" bestFit="1" customWidth="1"/>
    <col min="6647" max="6649" width="0.88671875" style="2" customWidth="1"/>
    <col min="6650" max="6650" width="237" style="2" bestFit="1" customWidth="1"/>
    <col min="6651" max="6887" width="9.109375" style="2"/>
    <col min="6888" max="6888" width="13.44140625" style="2" bestFit="1" customWidth="1"/>
    <col min="6889" max="6889" width="4.44140625" style="2" customWidth="1"/>
    <col min="6890" max="6890" width="31.88671875" style="2" bestFit="1" customWidth="1"/>
    <col min="6891" max="6891" width="5.109375" style="2" bestFit="1" customWidth="1"/>
    <col min="6892" max="6892" width="11" style="2" bestFit="1" customWidth="1"/>
    <col min="6893" max="6893" width="10.6640625" style="2" bestFit="1" customWidth="1"/>
    <col min="6894" max="6894" width="12.6640625" style="2" bestFit="1" customWidth="1"/>
    <col min="6895" max="6895" width="6" style="2" customWidth="1"/>
    <col min="6896" max="6897" width="12.6640625" style="2" customWidth="1"/>
    <col min="6898" max="6898" width="9.109375" style="2"/>
    <col min="6899" max="6899" width="12.6640625" style="2" bestFit="1" customWidth="1"/>
    <col min="6900" max="6900" width="0" style="2" hidden="1" customWidth="1"/>
    <col min="6901" max="6901" width="9.88671875" style="2" customWidth="1"/>
    <col min="6902" max="6902" width="27.5546875" style="2" bestFit="1" customWidth="1"/>
    <col min="6903" max="6905" width="0.88671875" style="2" customWidth="1"/>
    <col min="6906" max="6906" width="237" style="2" bestFit="1" customWidth="1"/>
    <col min="6907" max="7143" width="9.109375" style="2"/>
    <col min="7144" max="7144" width="13.44140625" style="2" bestFit="1" customWidth="1"/>
    <col min="7145" max="7145" width="4.44140625" style="2" customWidth="1"/>
    <col min="7146" max="7146" width="31.88671875" style="2" bestFit="1" customWidth="1"/>
    <col min="7147" max="7147" width="5.109375" style="2" bestFit="1" customWidth="1"/>
    <col min="7148" max="7148" width="11" style="2" bestFit="1" customWidth="1"/>
    <col min="7149" max="7149" width="10.6640625" style="2" bestFit="1" customWidth="1"/>
    <col min="7150" max="7150" width="12.6640625" style="2" bestFit="1" customWidth="1"/>
    <col min="7151" max="7151" width="6" style="2" customWidth="1"/>
    <col min="7152" max="7153" width="12.6640625" style="2" customWidth="1"/>
    <col min="7154" max="7154" width="9.109375" style="2"/>
    <col min="7155" max="7155" width="12.6640625" style="2" bestFit="1" customWidth="1"/>
    <col min="7156" max="7156" width="0" style="2" hidden="1" customWidth="1"/>
    <col min="7157" max="7157" width="9.88671875" style="2" customWidth="1"/>
    <col min="7158" max="7158" width="27.5546875" style="2" bestFit="1" customWidth="1"/>
    <col min="7159" max="7161" width="0.88671875" style="2" customWidth="1"/>
    <col min="7162" max="7162" width="237" style="2" bestFit="1" customWidth="1"/>
    <col min="7163" max="7399" width="9.109375" style="2"/>
    <col min="7400" max="7400" width="13.44140625" style="2" bestFit="1" customWidth="1"/>
    <col min="7401" max="7401" width="4.44140625" style="2" customWidth="1"/>
    <col min="7402" max="7402" width="31.88671875" style="2" bestFit="1" customWidth="1"/>
    <col min="7403" max="7403" width="5.109375" style="2" bestFit="1" customWidth="1"/>
    <col min="7404" max="7404" width="11" style="2" bestFit="1" customWidth="1"/>
    <col min="7405" max="7405" width="10.6640625" style="2" bestFit="1" customWidth="1"/>
    <col min="7406" max="7406" width="12.6640625" style="2" bestFit="1" customWidth="1"/>
    <col min="7407" max="7407" width="6" style="2" customWidth="1"/>
    <col min="7408" max="7409" width="12.6640625" style="2" customWidth="1"/>
    <col min="7410" max="7410" width="9.109375" style="2"/>
    <col min="7411" max="7411" width="12.6640625" style="2" bestFit="1" customWidth="1"/>
    <col min="7412" max="7412" width="0" style="2" hidden="1" customWidth="1"/>
    <col min="7413" max="7413" width="9.88671875" style="2" customWidth="1"/>
    <col min="7414" max="7414" width="27.5546875" style="2" bestFit="1" customWidth="1"/>
    <col min="7415" max="7417" width="0.88671875" style="2" customWidth="1"/>
    <col min="7418" max="7418" width="237" style="2" bestFit="1" customWidth="1"/>
    <col min="7419" max="7655" width="9.109375" style="2"/>
    <col min="7656" max="7656" width="13.44140625" style="2" bestFit="1" customWidth="1"/>
    <col min="7657" max="7657" width="4.44140625" style="2" customWidth="1"/>
    <col min="7658" max="7658" width="31.88671875" style="2" bestFit="1" customWidth="1"/>
    <col min="7659" max="7659" width="5.109375" style="2" bestFit="1" customWidth="1"/>
    <col min="7660" max="7660" width="11" style="2" bestFit="1" customWidth="1"/>
    <col min="7661" max="7661" width="10.6640625" style="2" bestFit="1" customWidth="1"/>
    <col min="7662" max="7662" width="12.6640625" style="2" bestFit="1" customWidth="1"/>
    <col min="7663" max="7663" width="6" style="2" customWidth="1"/>
    <col min="7664" max="7665" width="12.6640625" style="2" customWidth="1"/>
    <col min="7666" max="7666" width="9.109375" style="2"/>
    <col min="7667" max="7667" width="12.6640625" style="2" bestFit="1" customWidth="1"/>
    <col min="7668" max="7668" width="0" style="2" hidden="1" customWidth="1"/>
    <col min="7669" max="7669" width="9.88671875" style="2" customWidth="1"/>
    <col min="7670" max="7670" width="27.5546875" style="2" bestFit="1" customWidth="1"/>
    <col min="7671" max="7673" width="0.88671875" style="2" customWidth="1"/>
    <col min="7674" max="7674" width="237" style="2" bestFit="1" customWidth="1"/>
    <col min="7675" max="7911" width="9.109375" style="2"/>
    <col min="7912" max="7912" width="13.44140625" style="2" bestFit="1" customWidth="1"/>
    <col min="7913" max="7913" width="4.44140625" style="2" customWidth="1"/>
    <col min="7914" max="7914" width="31.88671875" style="2" bestFit="1" customWidth="1"/>
    <col min="7915" max="7915" width="5.109375" style="2" bestFit="1" customWidth="1"/>
    <col min="7916" max="7916" width="11" style="2" bestFit="1" customWidth="1"/>
    <col min="7917" max="7917" width="10.6640625" style="2" bestFit="1" customWidth="1"/>
    <col min="7918" max="7918" width="12.6640625" style="2" bestFit="1" customWidth="1"/>
    <col min="7919" max="7919" width="6" style="2" customWidth="1"/>
    <col min="7920" max="7921" width="12.6640625" style="2" customWidth="1"/>
    <col min="7922" max="7922" width="9.109375" style="2"/>
    <col min="7923" max="7923" width="12.6640625" style="2" bestFit="1" customWidth="1"/>
    <col min="7924" max="7924" width="0" style="2" hidden="1" customWidth="1"/>
    <col min="7925" max="7925" width="9.88671875" style="2" customWidth="1"/>
    <col min="7926" max="7926" width="27.5546875" style="2" bestFit="1" customWidth="1"/>
    <col min="7927" max="7929" width="0.88671875" style="2" customWidth="1"/>
    <col min="7930" max="7930" width="237" style="2" bestFit="1" customWidth="1"/>
    <col min="7931" max="8167" width="9.109375" style="2"/>
    <col min="8168" max="8168" width="13.44140625" style="2" bestFit="1" customWidth="1"/>
    <col min="8169" max="8169" width="4.44140625" style="2" customWidth="1"/>
    <col min="8170" max="8170" width="31.88671875" style="2" bestFit="1" customWidth="1"/>
    <col min="8171" max="8171" width="5.109375" style="2" bestFit="1" customWidth="1"/>
    <col min="8172" max="8172" width="11" style="2" bestFit="1" customWidth="1"/>
    <col min="8173" max="8173" width="10.6640625" style="2" bestFit="1" customWidth="1"/>
    <col min="8174" max="8174" width="12.6640625" style="2" bestFit="1" customWidth="1"/>
    <col min="8175" max="8175" width="6" style="2" customWidth="1"/>
    <col min="8176" max="8177" width="12.6640625" style="2" customWidth="1"/>
    <col min="8178" max="8178" width="9.109375" style="2"/>
    <col min="8179" max="8179" width="12.6640625" style="2" bestFit="1" customWidth="1"/>
    <col min="8180" max="8180" width="0" style="2" hidden="1" customWidth="1"/>
    <col min="8181" max="8181" width="9.88671875" style="2" customWidth="1"/>
    <col min="8182" max="8182" width="27.5546875" style="2" bestFit="1" customWidth="1"/>
    <col min="8183" max="8185" width="0.88671875" style="2" customWidth="1"/>
    <col min="8186" max="8186" width="237" style="2" bestFit="1" customWidth="1"/>
    <col min="8187" max="8423" width="9.109375" style="2"/>
    <col min="8424" max="8424" width="13.44140625" style="2" bestFit="1" customWidth="1"/>
    <col min="8425" max="8425" width="4.44140625" style="2" customWidth="1"/>
    <col min="8426" max="8426" width="31.88671875" style="2" bestFit="1" customWidth="1"/>
    <col min="8427" max="8427" width="5.109375" style="2" bestFit="1" customWidth="1"/>
    <col min="8428" max="8428" width="11" style="2" bestFit="1" customWidth="1"/>
    <col min="8429" max="8429" width="10.6640625" style="2" bestFit="1" customWidth="1"/>
    <col min="8430" max="8430" width="12.6640625" style="2" bestFit="1" customWidth="1"/>
    <col min="8431" max="8431" width="6" style="2" customWidth="1"/>
    <col min="8432" max="8433" width="12.6640625" style="2" customWidth="1"/>
    <col min="8434" max="8434" width="9.109375" style="2"/>
    <col min="8435" max="8435" width="12.6640625" style="2" bestFit="1" customWidth="1"/>
    <col min="8436" max="8436" width="0" style="2" hidden="1" customWidth="1"/>
    <col min="8437" max="8437" width="9.88671875" style="2" customWidth="1"/>
    <col min="8438" max="8438" width="27.5546875" style="2" bestFit="1" customWidth="1"/>
    <col min="8439" max="8441" width="0.88671875" style="2" customWidth="1"/>
    <col min="8442" max="8442" width="237" style="2" bestFit="1" customWidth="1"/>
    <col min="8443" max="8679" width="9.109375" style="2"/>
    <col min="8680" max="8680" width="13.44140625" style="2" bestFit="1" customWidth="1"/>
    <col min="8681" max="8681" width="4.44140625" style="2" customWidth="1"/>
    <col min="8682" max="8682" width="31.88671875" style="2" bestFit="1" customWidth="1"/>
    <col min="8683" max="8683" width="5.109375" style="2" bestFit="1" customWidth="1"/>
    <col min="8684" max="8684" width="11" style="2" bestFit="1" customWidth="1"/>
    <col min="8685" max="8685" width="10.6640625" style="2" bestFit="1" customWidth="1"/>
    <col min="8686" max="8686" width="12.6640625" style="2" bestFit="1" customWidth="1"/>
    <col min="8687" max="8687" width="6" style="2" customWidth="1"/>
    <col min="8688" max="8689" width="12.6640625" style="2" customWidth="1"/>
    <col min="8690" max="8690" width="9.109375" style="2"/>
    <col min="8691" max="8691" width="12.6640625" style="2" bestFit="1" customWidth="1"/>
    <col min="8692" max="8692" width="0" style="2" hidden="1" customWidth="1"/>
    <col min="8693" max="8693" width="9.88671875" style="2" customWidth="1"/>
    <col min="8694" max="8694" width="27.5546875" style="2" bestFit="1" customWidth="1"/>
    <col min="8695" max="8697" width="0.88671875" style="2" customWidth="1"/>
    <col min="8698" max="8698" width="237" style="2" bestFit="1" customWidth="1"/>
    <col min="8699" max="8935" width="9.109375" style="2"/>
    <col min="8936" max="8936" width="13.44140625" style="2" bestFit="1" customWidth="1"/>
    <col min="8937" max="8937" width="4.44140625" style="2" customWidth="1"/>
    <col min="8938" max="8938" width="31.88671875" style="2" bestFit="1" customWidth="1"/>
    <col min="8939" max="8939" width="5.109375" style="2" bestFit="1" customWidth="1"/>
    <col min="8940" max="8940" width="11" style="2" bestFit="1" customWidth="1"/>
    <col min="8941" max="8941" width="10.6640625" style="2" bestFit="1" customWidth="1"/>
    <col min="8942" max="8942" width="12.6640625" style="2" bestFit="1" customWidth="1"/>
    <col min="8943" max="8943" width="6" style="2" customWidth="1"/>
    <col min="8944" max="8945" width="12.6640625" style="2" customWidth="1"/>
    <col min="8946" max="8946" width="9.109375" style="2"/>
    <col min="8947" max="8947" width="12.6640625" style="2" bestFit="1" customWidth="1"/>
    <col min="8948" max="8948" width="0" style="2" hidden="1" customWidth="1"/>
    <col min="8949" max="8949" width="9.88671875" style="2" customWidth="1"/>
    <col min="8950" max="8950" width="27.5546875" style="2" bestFit="1" customWidth="1"/>
    <col min="8951" max="8953" width="0.88671875" style="2" customWidth="1"/>
    <col min="8954" max="8954" width="237" style="2" bestFit="1" customWidth="1"/>
    <col min="8955" max="9191" width="9.109375" style="2"/>
    <col min="9192" max="9192" width="13.44140625" style="2" bestFit="1" customWidth="1"/>
    <col min="9193" max="9193" width="4.44140625" style="2" customWidth="1"/>
    <col min="9194" max="9194" width="31.88671875" style="2" bestFit="1" customWidth="1"/>
    <col min="9195" max="9195" width="5.109375" style="2" bestFit="1" customWidth="1"/>
    <col min="9196" max="9196" width="11" style="2" bestFit="1" customWidth="1"/>
    <col min="9197" max="9197" width="10.6640625" style="2" bestFit="1" customWidth="1"/>
    <col min="9198" max="9198" width="12.6640625" style="2" bestFit="1" customWidth="1"/>
    <col min="9199" max="9199" width="6" style="2" customWidth="1"/>
    <col min="9200" max="9201" width="12.6640625" style="2" customWidth="1"/>
    <col min="9202" max="9202" width="9.109375" style="2"/>
    <col min="9203" max="9203" width="12.6640625" style="2" bestFit="1" customWidth="1"/>
    <col min="9204" max="9204" width="0" style="2" hidden="1" customWidth="1"/>
    <col min="9205" max="9205" width="9.88671875" style="2" customWidth="1"/>
    <col min="9206" max="9206" width="27.5546875" style="2" bestFit="1" customWidth="1"/>
    <col min="9207" max="9209" width="0.88671875" style="2" customWidth="1"/>
    <col min="9210" max="9210" width="237" style="2" bestFit="1" customWidth="1"/>
    <col min="9211" max="9447" width="9.109375" style="2"/>
    <col min="9448" max="9448" width="13.44140625" style="2" bestFit="1" customWidth="1"/>
    <col min="9449" max="9449" width="4.44140625" style="2" customWidth="1"/>
    <col min="9450" max="9450" width="31.88671875" style="2" bestFit="1" customWidth="1"/>
    <col min="9451" max="9451" width="5.109375" style="2" bestFit="1" customWidth="1"/>
    <col min="9452" max="9452" width="11" style="2" bestFit="1" customWidth="1"/>
    <col min="9453" max="9453" width="10.6640625" style="2" bestFit="1" customWidth="1"/>
    <col min="9454" max="9454" width="12.6640625" style="2" bestFit="1" customWidth="1"/>
    <col min="9455" max="9455" width="6" style="2" customWidth="1"/>
    <col min="9456" max="9457" width="12.6640625" style="2" customWidth="1"/>
    <col min="9458" max="9458" width="9.109375" style="2"/>
    <col min="9459" max="9459" width="12.6640625" style="2" bestFit="1" customWidth="1"/>
    <col min="9460" max="9460" width="0" style="2" hidden="1" customWidth="1"/>
    <col min="9461" max="9461" width="9.88671875" style="2" customWidth="1"/>
    <col min="9462" max="9462" width="27.5546875" style="2" bestFit="1" customWidth="1"/>
    <col min="9463" max="9465" width="0.88671875" style="2" customWidth="1"/>
    <col min="9466" max="9466" width="237" style="2" bestFit="1" customWidth="1"/>
    <col min="9467" max="9703" width="9.109375" style="2"/>
    <col min="9704" max="9704" width="13.44140625" style="2" bestFit="1" customWidth="1"/>
    <col min="9705" max="9705" width="4.44140625" style="2" customWidth="1"/>
    <col min="9706" max="9706" width="31.88671875" style="2" bestFit="1" customWidth="1"/>
    <col min="9707" max="9707" width="5.109375" style="2" bestFit="1" customWidth="1"/>
    <col min="9708" max="9708" width="11" style="2" bestFit="1" customWidth="1"/>
    <col min="9709" max="9709" width="10.6640625" style="2" bestFit="1" customWidth="1"/>
    <col min="9710" max="9710" width="12.6640625" style="2" bestFit="1" customWidth="1"/>
    <col min="9711" max="9711" width="6" style="2" customWidth="1"/>
    <col min="9712" max="9713" width="12.6640625" style="2" customWidth="1"/>
    <col min="9714" max="9714" width="9.109375" style="2"/>
    <col min="9715" max="9715" width="12.6640625" style="2" bestFit="1" customWidth="1"/>
    <col min="9716" max="9716" width="0" style="2" hidden="1" customWidth="1"/>
    <col min="9717" max="9717" width="9.88671875" style="2" customWidth="1"/>
    <col min="9718" max="9718" width="27.5546875" style="2" bestFit="1" customWidth="1"/>
    <col min="9719" max="9721" width="0.88671875" style="2" customWidth="1"/>
    <col min="9722" max="9722" width="237" style="2" bestFit="1" customWidth="1"/>
    <col min="9723" max="9959" width="9.109375" style="2"/>
    <col min="9960" max="9960" width="13.44140625" style="2" bestFit="1" customWidth="1"/>
    <col min="9961" max="9961" width="4.44140625" style="2" customWidth="1"/>
    <col min="9962" max="9962" width="31.88671875" style="2" bestFit="1" customWidth="1"/>
    <col min="9963" max="9963" width="5.109375" style="2" bestFit="1" customWidth="1"/>
    <col min="9964" max="9964" width="11" style="2" bestFit="1" customWidth="1"/>
    <col min="9965" max="9965" width="10.6640625" style="2" bestFit="1" customWidth="1"/>
    <col min="9966" max="9966" width="12.6640625" style="2" bestFit="1" customWidth="1"/>
    <col min="9967" max="9967" width="6" style="2" customWidth="1"/>
    <col min="9968" max="9969" width="12.6640625" style="2" customWidth="1"/>
    <col min="9970" max="9970" width="9.109375" style="2"/>
    <col min="9971" max="9971" width="12.6640625" style="2" bestFit="1" customWidth="1"/>
    <col min="9972" max="9972" width="0" style="2" hidden="1" customWidth="1"/>
    <col min="9973" max="9973" width="9.88671875" style="2" customWidth="1"/>
    <col min="9974" max="9974" width="27.5546875" style="2" bestFit="1" customWidth="1"/>
    <col min="9975" max="9977" width="0.88671875" style="2" customWidth="1"/>
    <col min="9978" max="9978" width="237" style="2" bestFit="1" customWidth="1"/>
    <col min="9979" max="10215" width="9.109375" style="2"/>
    <col min="10216" max="10216" width="13.44140625" style="2" bestFit="1" customWidth="1"/>
    <col min="10217" max="10217" width="4.44140625" style="2" customWidth="1"/>
    <col min="10218" max="10218" width="31.88671875" style="2" bestFit="1" customWidth="1"/>
    <col min="10219" max="10219" width="5.109375" style="2" bestFit="1" customWidth="1"/>
    <col min="10220" max="10220" width="11" style="2" bestFit="1" customWidth="1"/>
    <col min="10221" max="10221" width="10.6640625" style="2" bestFit="1" customWidth="1"/>
    <col min="10222" max="10222" width="12.6640625" style="2" bestFit="1" customWidth="1"/>
    <col min="10223" max="10223" width="6" style="2" customWidth="1"/>
    <col min="10224" max="10225" width="12.6640625" style="2" customWidth="1"/>
    <col min="10226" max="10226" width="9.109375" style="2"/>
    <col min="10227" max="10227" width="12.6640625" style="2" bestFit="1" customWidth="1"/>
    <col min="10228" max="10228" width="0" style="2" hidden="1" customWidth="1"/>
    <col min="10229" max="10229" width="9.88671875" style="2" customWidth="1"/>
    <col min="10230" max="10230" width="27.5546875" style="2" bestFit="1" customWidth="1"/>
    <col min="10231" max="10233" width="0.88671875" style="2" customWidth="1"/>
    <col min="10234" max="10234" width="237" style="2" bestFit="1" customWidth="1"/>
    <col min="10235" max="10471" width="9.109375" style="2"/>
    <col min="10472" max="10472" width="13.44140625" style="2" bestFit="1" customWidth="1"/>
    <col min="10473" max="10473" width="4.44140625" style="2" customWidth="1"/>
    <col min="10474" max="10474" width="31.88671875" style="2" bestFit="1" customWidth="1"/>
    <col min="10475" max="10475" width="5.109375" style="2" bestFit="1" customWidth="1"/>
    <col min="10476" max="10476" width="11" style="2" bestFit="1" customWidth="1"/>
    <col min="10477" max="10477" width="10.6640625" style="2" bestFit="1" customWidth="1"/>
    <col min="10478" max="10478" width="12.6640625" style="2" bestFit="1" customWidth="1"/>
    <col min="10479" max="10479" width="6" style="2" customWidth="1"/>
    <col min="10480" max="10481" width="12.6640625" style="2" customWidth="1"/>
    <col min="10482" max="10482" width="9.109375" style="2"/>
    <col min="10483" max="10483" width="12.6640625" style="2" bestFit="1" customWidth="1"/>
    <col min="10484" max="10484" width="0" style="2" hidden="1" customWidth="1"/>
    <col min="10485" max="10485" width="9.88671875" style="2" customWidth="1"/>
    <col min="10486" max="10486" width="27.5546875" style="2" bestFit="1" customWidth="1"/>
    <col min="10487" max="10489" width="0.88671875" style="2" customWidth="1"/>
    <col min="10490" max="10490" width="237" style="2" bestFit="1" customWidth="1"/>
    <col min="10491" max="10727" width="9.109375" style="2"/>
    <col min="10728" max="10728" width="13.44140625" style="2" bestFit="1" customWidth="1"/>
    <col min="10729" max="10729" width="4.44140625" style="2" customWidth="1"/>
    <col min="10730" max="10730" width="31.88671875" style="2" bestFit="1" customWidth="1"/>
    <col min="10731" max="10731" width="5.109375" style="2" bestFit="1" customWidth="1"/>
    <col min="10732" max="10732" width="11" style="2" bestFit="1" customWidth="1"/>
    <col min="10733" max="10733" width="10.6640625" style="2" bestFit="1" customWidth="1"/>
    <col min="10734" max="10734" width="12.6640625" style="2" bestFit="1" customWidth="1"/>
    <col min="10735" max="10735" width="6" style="2" customWidth="1"/>
    <col min="10736" max="10737" width="12.6640625" style="2" customWidth="1"/>
    <col min="10738" max="10738" width="9.109375" style="2"/>
    <col min="10739" max="10739" width="12.6640625" style="2" bestFit="1" customWidth="1"/>
    <col min="10740" max="10740" width="0" style="2" hidden="1" customWidth="1"/>
    <col min="10741" max="10741" width="9.88671875" style="2" customWidth="1"/>
    <col min="10742" max="10742" width="27.5546875" style="2" bestFit="1" customWidth="1"/>
    <col min="10743" max="10745" width="0.88671875" style="2" customWidth="1"/>
    <col min="10746" max="10746" width="237" style="2" bestFit="1" customWidth="1"/>
    <col min="10747" max="10983" width="9.109375" style="2"/>
    <col min="10984" max="10984" width="13.44140625" style="2" bestFit="1" customWidth="1"/>
    <col min="10985" max="10985" width="4.44140625" style="2" customWidth="1"/>
    <col min="10986" max="10986" width="31.88671875" style="2" bestFit="1" customWidth="1"/>
    <col min="10987" max="10987" width="5.109375" style="2" bestFit="1" customWidth="1"/>
    <col min="10988" max="10988" width="11" style="2" bestFit="1" customWidth="1"/>
    <col min="10989" max="10989" width="10.6640625" style="2" bestFit="1" customWidth="1"/>
    <col min="10990" max="10990" width="12.6640625" style="2" bestFit="1" customWidth="1"/>
    <col min="10991" max="10991" width="6" style="2" customWidth="1"/>
    <col min="10992" max="10993" width="12.6640625" style="2" customWidth="1"/>
    <col min="10994" max="10994" width="9.109375" style="2"/>
    <col min="10995" max="10995" width="12.6640625" style="2" bestFit="1" customWidth="1"/>
    <col min="10996" max="10996" width="0" style="2" hidden="1" customWidth="1"/>
    <col min="10997" max="10997" width="9.88671875" style="2" customWidth="1"/>
    <col min="10998" max="10998" width="27.5546875" style="2" bestFit="1" customWidth="1"/>
    <col min="10999" max="11001" width="0.88671875" style="2" customWidth="1"/>
    <col min="11002" max="11002" width="237" style="2" bestFit="1" customWidth="1"/>
    <col min="11003" max="11239" width="9.109375" style="2"/>
    <col min="11240" max="11240" width="13.44140625" style="2" bestFit="1" customWidth="1"/>
    <col min="11241" max="11241" width="4.44140625" style="2" customWidth="1"/>
    <col min="11242" max="11242" width="31.88671875" style="2" bestFit="1" customWidth="1"/>
    <col min="11243" max="11243" width="5.109375" style="2" bestFit="1" customWidth="1"/>
    <col min="11244" max="11244" width="11" style="2" bestFit="1" customWidth="1"/>
    <col min="11245" max="11245" width="10.6640625" style="2" bestFit="1" customWidth="1"/>
    <col min="11246" max="11246" width="12.6640625" style="2" bestFit="1" customWidth="1"/>
    <col min="11247" max="11247" width="6" style="2" customWidth="1"/>
    <col min="11248" max="11249" width="12.6640625" style="2" customWidth="1"/>
    <col min="11250" max="11250" width="9.109375" style="2"/>
    <col min="11251" max="11251" width="12.6640625" style="2" bestFit="1" customWidth="1"/>
    <col min="11252" max="11252" width="0" style="2" hidden="1" customWidth="1"/>
    <col min="11253" max="11253" width="9.88671875" style="2" customWidth="1"/>
    <col min="11254" max="11254" width="27.5546875" style="2" bestFit="1" customWidth="1"/>
    <col min="11255" max="11257" width="0.88671875" style="2" customWidth="1"/>
    <col min="11258" max="11258" width="237" style="2" bestFit="1" customWidth="1"/>
    <col min="11259" max="11495" width="9.109375" style="2"/>
    <col min="11496" max="11496" width="13.44140625" style="2" bestFit="1" customWidth="1"/>
    <col min="11497" max="11497" width="4.44140625" style="2" customWidth="1"/>
    <col min="11498" max="11498" width="31.88671875" style="2" bestFit="1" customWidth="1"/>
    <col min="11499" max="11499" width="5.109375" style="2" bestFit="1" customWidth="1"/>
    <col min="11500" max="11500" width="11" style="2" bestFit="1" customWidth="1"/>
    <col min="11501" max="11501" width="10.6640625" style="2" bestFit="1" customWidth="1"/>
    <col min="11502" max="11502" width="12.6640625" style="2" bestFit="1" customWidth="1"/>
    <col min="11503" max="11503" width="6" style="2" customWidth="1"/>
    <col min="11504" max="11505" width="12.6640625" style="2" customWidth="1"/>
    <col min="11506" max="11506" width="9.109375" style="2"/>
    <col min="11507" max="11507" width="12.6640625" style="2" bestFit="1" customWidth="1"/>
    <col min="11508" max="11508" width="0" style="2" hidden="1" customWidth="1"/>
    <col min="11509" max="11509" width="9.88671875" style="2" customWidth="1"/>
    <col min="11510" max="11510" width="27.5546875" style="2" bestFit="1" customWidth="1"/>
    <col min="11511" max="11513" width="0.88671875" style="2" customWidth="1"/>
    <col min="11514" max="11514" width="237" style="2" bestFit="1" customWidth="1"/>
    <col min="11515" max="11751" width="9.109375" style="2"/>
    <col min="11752" max="11752" width="13.44140625" style="2" bestFit="1" customWidth="1"/>
    <col min="11753" max="11753" width="4.44140625" style="2" customWidth="1"/>
    <col min="11754" max="11754" width="31.88671875" style="2" bestFit="1" customWidth="1"/>
    <col min="11755" max="11755" width="5.109375" style="2" bestFit="1" customWidth="1"/>
    <col min="11756" max="11756" width="11" style="2" bestFit="1" customWidth="1"/>
    <col min="11757" max="11757" width="10.6640625" style="2" bestFit="1" customWidth="1"/>
    <col min="11758" max="11758" width="12.6640625" style="2" bestFit="1" customWidth="1"/>
    <col min="11759" max="11759" width="6" style="2" customWidth="1"/>
    <col min="11760" max="11761" width="12.6640625" style="2" customWidth="1"/>
    <col min="11762" max="11762" width="9.109375" style="2"/>
    <col min="11763" max="11763" width="12.6640625" style="2" bestFit="1" customWidth="1"/>
    <col min="11764" max="11764" width="0" style="2" hidden="1" customWidth="1"/>
    <col min="11765" max="11765" width="9.88671875" style="2" customWidth="1"/>
    <col min="11766" max="11766" width="27.5546875" style="2" bestFit="1" customWidth="1"/>
    <col min="11767" max="11769" width="0.88671875" style="2" customWidth="1"/>
    <col min="11770" max="11770" width="237" style="2" bestFit="1" customWidth="1"/>
    <col min="11771" max="12007" width="9.109375" style="2"/>
    <col min="12008" max="12008" width="13.44140625" style="2" bestFit="1" customWidth="1"/>
    <col min="12009" max="12009" width="4.44140625" style="2" customWidth="1"/>
    <col min="12010" max="12010" width="31.88671875" style="2" bestFit="1" customWidth="1"/>
    <col min="12011" max="12011" width="5.109375" style="2" bestFit="1" customWidth="1"/>
    <col min="12012" max="12012" width="11" style="2" bestFit="1" customWidth="1"/>
    <col min="12013" max="12013" width="10.6640625" style="2" bestFit="1" customWidth="1"/>
    <col min="12014" max="12014" width="12.6640625" style="2" bestFit="1" customWidth="1"/>
    <col min="12015" max="12015" width="6" style="2" customWidth="1"/>
    <col min="12016" max="12017" width="12.6640625" style="2" customWidth="1"/>
    <col min="12018" max="12018" width="9.109375" style="2"/>
    <col min="12019" max="12019" width="12.6640625" style="2" bestFit="1" customWidth="1"/>
    <col min="12020" max="12020" width="0" style="2" hidden="1" customWidth="1"/>
    <col min="12021" max="12021" width="9.88671875" style="2" customWidth="1"/>
    <col min="12022" max="12022" width="27.5546875" style="2" bestFit="1" customWidth="1"/>
    <col min="12023" max="12025" width="0.88671875" style="2" customWidth="1"/>
    <col min="12026" max="12026" width="237" style="2" bestFit="1" customWidth="1"/>
    <col min="12027" max="12263" width="9.109375" style="2"/>
    <col min="12264" max="12264" width="13.44140625" style="2" bestFit="1" customWidth="1"/>
    <col min="12265" max="12265" width="4.44140625" style="2" customWidth="1"/>
    <col min="12266" max="12266" width="31.88671875" style="2" bestFit="1" customWidth="1"/>
    <col min="12267" max="12267" width="5.109375" style="2" bestFit="1" customWidth="1"/>
    <col min="12268" max="12268" width="11" style="2" bestFit="1" customWidth="1"/>
    <col min="12269" max="12269" width="10.6640625" style="2" bestFit="1" customWidth="1"/>
    <col min="12270" max="12270" width="12.6640625" style="2" bestFit="1" customWidth="1"/>
    <col min="12271" max="12271" width="6" style="2" customWidth="1"/>
    <col min="12272" max="12273" width="12.6640625" style="2" customWidth="1"/>
    <col min="12274" max="12274" width="9.109375" style="2"/>
    <col min="12275" max="12275" width="12.6640625" style="2" bestFit="1" customWidth="1"/>
    <col min="12276" max="12276" width="0" style="2" hidden="1" customWidth="1"/>
    <col min="12277" max="12277" width="9.88671875" style="2" customWidth="1"/>
    <col min="12278" max="12278" width="27.5546875" style="2" bestFit="1" customWidth="1"/>
    <col min="12279" max="12281" width="0.88671875" style="2" customWidth="1"/>
    <col min="12282" max="12282" width="237" style="2" bestFit="1" customWidth="1"/>
    <col min="12283" max="12519" width="9.109375" style="2"/>
    <col min="12520" max="12520" width="13.44140625" style="2" bestFit="1" customWidth="1"/>
    <col min="12521" max="12521" width="4.44140625" style="2" customWidth="1"/>
    <col min="12522" max="12522" width="31.88671875" style="2" bestFit="1" customWidth="1"/>
    <col min="12523" max="12523" width="5.109375" style="2" bestFit="1" customWidth="1"/>
    <col min="12524" max="12524" width="11" style="2" bestFit="1" customWidth="1"/>
    <col min="12525" max="12525" width="10.6640625" style="2" bestFit="1" customWidth="1"/>
    <col min="12526" max="12526" width="12.6640625" style="2" bestFit="1" customWidth="1"/>
    <col min="12527" max="12527" width="6" style="2" customWidth="1"/>
    <col min="12528" max="12529" width="12.6640625" style="2" customWidth="1"/>
    <col min="12530" max="12530" width="9.109375" style="2"/>
    <col min="12531" max="12531" width="12.6640625" style="2" bestFit="1" customWidth="1"/>
    <col min="12532" max="12532" width="0" style="2" hidden="1" customWidth="1"/>
    <col min="12533" max="12533" width="9.88671875" style="2" customWidth="1"/>
    <col min="12534" max="12534" width="27.5546875" style="2" bestFit="1" customWidth="1"/>
    <col min="12535" max="12537" width="0.88671875" style="2" customWidth="1"/>
    <col min="12538" max="12538" width="237" style="2" bestFit="1" customWidth="1"/>
    <col min="12539" max="12775" width="9.109375" style="2"/>
    <col min="12776" max="12776" width="13.44140625" style="2" bestFit="1" customWidth="1"/>
    <col min="12777" max="12777" width="4.44140625" style="2" customWidth="1"/>
    <col min="12778" max="12778" width="31.88671875" style="2" bestFit="1" customWidth="1"/>
    <col min="12779" max="12779" width="5.109375" style="2" bestFit="1" customWidth="1"/>
    <col min="12780" max="12780" width="11" style="2" bestFit="1" customWidth="1"/>
    <col min="12781" max="12781" width="10.6640625" style="2" bestFit="1" customWidth="1"/>
    <col min="12782" max="12782" width="12.6640625" style="2" bestFit="1" customWidth="1"/>
    <col min="12783" max="12783" width="6" style="2" customWidth="1"/>
    <col min="12784" max="12785" width="12.6640625" style="2" customWidth="1"/>
    <col min="12786" max="12786" width="9.109375" style="2"/>
    <col min="12787" max="12787" width="12.6640625" style="2" bestFit="1" customWidth="1"/>
    <col min="12788" max="12788" width="0" style="2" hidden="1" customWidth="1"/>
    <col min="12789" max="12789" width="9.88671875" style="2" customWidth="1"/>
    <col min="12790" max="12790" width="27.5546875" style="2" bestFit="1" customWidth="1"/>
    <col min="12791" max="12793" width="0.88671875" style="2" customWidth="1"/>
    <col min="12794" max="12794" width="237" style="2" bestFit="1" customWidth="1"/>
    <col min="12795" max="13031" width="9.109375" style="2"/>
    <col min="13032" max="13032" width="13.44140625" style="2" bestFit="1" customWidth="1"/>
    <col min="13033" max="13033" width="4.44140625" style="2" customWidth="1"/>
    <col min="13034" max="13034" width="31.88671875" style="2" bestFit="1" customWidth="1"/>
    <col min="13035" max="13035" width="5.109375" style="2" bestFit="1" customWidth="1"/>
    <col min="13036" max="13036" width="11" style="2" bestFit="1" customWidth="1"/>
    <col min="13037" max="13037" width="10.6640625" style="2" bestFit="1" customWidth="1"/>
    <col min="13038" max="13038" width="12.6640625" style="2" bestFit="1" customWidth="1"/>
    <col min="13039" max="13039" width="6" style="2" customWidth="1"/>
    <col min="13040" max="13041" width="12.6640625" style="2" customWidth="1"/>
    <col min="13042" max="13042" width="9.109375" style="2"/>
    <col min="13043" max="13043" width="12.6640625" style="2" bestFit="1" customWidth="1"/>
    <col min="13044" max="13044" width="0" style="2" hidden="1" customWidth="1"/>
    <col min="13045" max="13045" width="9.88671875" style="2" customWidth="1"/>
    <col min="13046" max="13046" width="27.5546875" style="2" bestFit="1" customWidth="1"/>
    <col min="13047" max="13049" width="0.88671875" style="2" customWidth="1"/>
    <col min="13050" max="13050" width="237" style="2" bestFit="1" customWidth="1"/>
    <col min="13051" max="13287" width="9.109375" style="2"/>
    <col min="13288" max="13288" width="13.44140625" style="2" bestFit="1" customWidth="1"/>
    <col min="13289" max="13289" width="4.44140625" style="2" customWidth="1"/>
    <col min="13290" max="13290" width="31.88671875" style="2" bestFit="1" customWidth="1"/>
    <col min="13291" max="13291" width="5.109375" style="2" bestFit="1" customWidth="1"/>
    <col min="13292" max="13292" width="11" style="2" bestFit="1" customWidth="1"/>
    <col min="13293" max="13293" width="10.6640625" style="2" bestFit="1" customWidth="1"/>
    <col min="13294" max="13294" width="12.6640625" style="2" bestFit="1" customWidth="1"/>
    <col min="13295" max="13295" width="6" style="2" customWidth="1"/>
    <col min="13296" max="13297" width="12.6640625" style="2" customWidth="1"/>
    <col min="13298" max="13298" width="9.109375" style="2"/>
    <col min="13299" max="13299" width="12.6640625" style="2" bestFit="1" customWidth="1"/>
    <col min="13300" max="13300" width="0" style="2" hidden="1" customWidth="1"/>
    <col min="13301" max="13301" width="9.88671875" style="2" customWidth="1"/>
    <col min="13302" max="13302" width="27.5546875" style="2" bestFit="1" customWidth="1"/>
    <col min="13303" max="13305" width="0.88671875" style="2" customWidth="1"/>
    <col min="13306" max="13306" width="237" style="2" bestFit="1" customWidth="1"/>
    <col min="13307" max="13543" width="9.109375" style="2"/>
    <col min="13544" max="13544" width="13.44140625" style="2" bestFit="1" customWidth="1"/>
    <col min="13545" max="13545" width="4.44140625" style="2" customWidth="1"/>
    <col min="13546" max="13546" width="31.88671875" style="2" bestFit="1" customWidth="1"/>
    <col min="13547" max="13547" width="5.109375" style="2" bestFit="1" customWidth="1"/>
    <col min="13548" max="13548" width="11" style="2" bestFit="1" customWidth="1"/>
    <col min="13549" max="13549" width="10.6640625" style="2" bestFit="1" customWidth="1"/>
    <col min="13550" max="13550" width="12.6640625" style="2" bestFit="1" customWidth="1"/>
    <col min="13551" max="13551" width="6" style="2" customWidth="1"/>
    <col min="13552" max="13553" width="12.6640625" style="2" customWidth="1"/>
    <col min="13554" max="13554" width="9.109375" style="2"/>
    <col min="13555" max="13555" width="12.6640625" style="2" bestFit="1" customWidth="1"/>
    <col min="13556" max="13556" width="0" style="2" hidden="1" customWidth="1"/>
    <col min="13557" max="13557" width="9.88671875" style="2" customWidth="1"/>
    <col min="13558" max="13558" width="27.5546875" style="2" bestFit="1" customWidth="1"/>
    <col min="13559" max="13561" width="0.88671875" style="2" customWidth="1"/>
    <col min="13562" max="13562" width="237" style="2" bestFit="1" customWidth="1"/>
    <col min="13563" max="13799" width="9.109375" style="2"/>
    <col min="13800" max="13800" width="13.44140625" style="2" bestFit="1" customWidth="1"/>
    <col min="13801" max="13801" width="4.44140625" style="2" customWidth="1"/>
    <col min="13802" max="13802" width="31.88671875" style="2" bestFit="1" customWidth="1"/>
    <col min="13803" max="13803" width="5.109375" style="2" bestFit="1" customWidth="1"/>
    <col min="13804" max="13804" width="11" style="2" bestFit="1" customWidth="1"/>
    <col min="13805" max="13805" width="10.6640625" style="2" bestFit="1" customWidth="1"/>
    <col min="13806" max="13806" width="12.6640625" style="2" bestFit="1" customWidth="1"/>
    <col min="13807" max="13807" width="6" style="2" customWidth="1"/>
    <col min="13808" max="13809" width="12.6640625" style="2" customWidth="1"/>
    <col min="13810" max="13810" width="9.109375" style="2"/>
    <col min="13811" max="13811" width="12.6640625" style="2" bestFit="1" customWidth="1"/>
    <col min="13812" max="13812" width="0" style="2" hidden="1" customWidth="1"/>
    <col min="13813" max="13813" width="9.88671875" style="2" customWidth="1"/>
    <col min="13814" max="13814" width="27.5546875" style="2" bestFit="1" customWidth="1"/>
    <col min="13815" max="13817" width="0.88671875" style="2" customWidth="1"/>
    <col min="13818" max="13818" width="237" style="2" bestFit="1" customWidth="1"/>
    <col min="13819" max="14055" width="9.109375" style="2"/>
    <col min="14056" max="14056" width="13.44140625" style="2" bestFit="1" customWidth="1"/>
    <col min="14057" max="14057" width="4.44140625" style="2" customWidth="1"/>
    <col min="14058" max="14058" width="31.88671875" style="2" bestFit="1" customWidth="1"/>
    <col min="14059" max="14059" width="5.109375" style="2" bestFit="1" customWidth="1"/>
    <col min="14060" max="14060" width="11" style="2" bestFit="1" customWidth="1"/>
    <col min="14061" max="14061" width="10.6640625" style="2" bestFit="1" customWidth="1"/>
    <col min="14062" max="14062" width="12.6640625" style="2" bestFit="1" customWidth="1"/>
    <col min="14063" max="14063" width="6" style="2" customWidth="1"/>
    <col min="14064" max="14065" width="12.6640625" style="2" customWidth="1"/>
    <col min="14066" max="14066" width="9.109375" style="2"/>
    <col min="14067" max="14067" width="12.6640625" style="2" bestFit="1" customWidth="1"/>
    <col min="14068" max="14068" width="0" style="2" hidden="1" customWidth="1"/>
    <col min="14069" max="14069" width="9.88671875" style="2" customWidth="1"/>
    <col min="14070" max="14070" width="27.5546875" style="2" bestFit="1" customWidth="1"/>
    <col min="14071" max="14073" width="0.88671875" style="2" customWidth="1"/>
    <col min="14074" max="14074" width="237" style="2" bestFit="1" customWidth="1"/>
    <col min="14075" max="14311" width="9.109375" style="2"/>
    <col min="14312" max="14312" width="13.44140625" style="2" bestFit="1" customWidth="1"/>
    <col min="14313" max="14313" width="4.44140625" style="2" customWidth="1"/>
    <col min="14314" max="14314" width="31.88671875" style="2" bestFit="1" customWidth="1"/>
    <col min="14315" max="14315" width="5.109375" style="2" bestFit="1" customWidth="1"/>
    <col min="14316" max="14316" width="11" style="2" bestFit="1" customWidth="1"/>
    <col min="14317" max="14317" width="10.6640625" style="2" bestFit="1" customWidth="1"/>
    <col min="14318" max="14318" width="12.6640625" style="2" bestFit="1" customWidth="1"/>
    <col min="14319" max="14319" width="6" style="2" customWidth="1"/>
    <col min="14320" max="14321" width="12.6640625" style="2" customWidth="1"/>
    <col min="14322" max="14322" width="9.109375" style="2"/>
    <col min="14323" max="14323" width="12.6640625" style="2" bestFit="1" customWidth="1"/>
    <col min="14324" max="14324" width="0" style="2" hidden="1" customWidth="1"/>
    <col min="14325" max="14325" width="9.88671875" style="2" customWidth="1"/>
    <col min="14326" max="14326" width="27.5546875" style="2" bestFit="1" customWidth="1"/>
    <col min="14327" max="14329" width="0.88671875" style="2" customWidth="1"/>
    <col min="14330" max="14330" width="237" style="2" bestFit="1" customWidth="1"/>
    <col min="14331" max="14567" width="9.109375" style="2"/>
    <col min="14568" max="14568" width="13.44140625" style="2" bestFit="1" customWidth="1"/>
    <col min="14569" max="14569" width="4.44140625" style="2" customWidth="1"/>
    <col min="14570" max="14570" width="31.88671875" style="2" bestFit="1" customWidth="1"/>
    <col min="14571" max="14571" width="5.109375" style="2" bestFit="1" customWidth="1"/>
    <col min="14572" max="14572" width="11" style="2" bestFit="1" customWidth="1"/>
    <col min="14573" max="14573" width="10.6640625" style="2" bestFit="1" customWidth="1"/>
    <col min="14574" max="14574" width="12.6640625" style="2" bestFit="1" customWidth="1"/>
    <col min="14575" max="14575" width="6" style="2" customWidth="1"/>
    <col min="14576" max="14577" width="12.6640625" style="2" customWidth="1"/>
    <col min="14578" max="14578" width="9.109375" style="2"/>
    <col min="14579" max="14579" width="12.6640625" style="2" bestFit="1" customWidth="1"/>
    <col min="14580" max="14580" width="0" style="2" hidden="1" customWidth="1"/>
    <col min="14581" max="14581" width="9.88671875" style="2" customWidth="1"/>
    <col min="14582" max="14582" width="27.5546875" style="2" bestFit="1" customWidth="1"/>
    <col min="14583" max="14585" width="0.88671875" style="2" customWidth="1"/>
    <col min="14586" max="14586" width="237" style="2" bestFit="1" customWidth="1"/>
    <col min="14587" max="14823" width="9.109375" style="2"/>
    <col min="14824" max="14824" width="13.44140625" style="2" bestFit="1" customWidth="1"/>
    <col min="14825" max="14825" width="4.44140625" style="2" customWidth="1"/>
    <col min="14826" max="14826" width="31.88671875" style="2" bestFit="1" customWidth="1"/>
    <col min="14827" max="14827" width="5.109375" style="2" bestFit="1" customWidth="1"/>
    <col min="14828" max="14828" width="11" style="2" bestFit="1" customWidth="1"/>
    <col min="14829" max="14829" width="10.6640625" style="2" bestFit="1" customWidth="1"/>
    <col min="14830" max="14830" width="12.6640625" style="2" bestFit="1" customWidth="1"/>
    <col min="14831" max="14831" width="6" style="2" customWidth="1"/>
    <col min="14832" max="14833" width="12.6640625" style="2" customWidth="1"/>
    <col min="14834" max="14834" width="9.109375" style="2"/>
    <col min="14835" max="14835" width="12.6640625" style="2" bestFit="1" customWidth="1"/>
    <col min="14836" max="14836" width="0" style="2" hidden="1" customWidth="1"/>
    <col min="14837" max="14837" width="9.88671875" style="2" customWidth="1"/>
    <col min="14838" max="14838" width="27.5546875" style="2" bestFit="1" customWidth="1"/>
    <col min="14839" max="14841" width="0.88671875" style="2" customWidth="1"/>
    <col min="14842" max="14842" width="237" style="2" bestFit="1" customWidth="1"/>
    <col min="14843" max="15079" width="9.109375" style="2"/>
    <col min="15080" max="15080" width="13.44140625" style="2" bestFit="1" customWidth="1"/>
    <col min="15081" max="15081" width="4.44140625" style="2" customWidth="1"/>
    <col min="15082" max="15082" width="31.88671875" style="2" bestFit="1" customWidth="1"/>
    <col min="15083" max="15083" width="5.109375" style="2" bestFit="1" customWidth="1"/>
    <col min="15084" max="15084" width="11" style="2" bestFit="1" customWidth="1"/>
    <col min="15085" max="15085" width="10.6640625" style="2" bestFit="1" customWidth="1"/>
    <col min="15086" max="15086" width="12.6640625" style="2" bestFit="1" customWidth="1"/>
    <col min="15087" max="15087" width="6" style="2" customWidth="1"/>
    <col min="15088" max="15089" width="12.6640625" style="2" customWidth="1"/>
    <col min="15090" max="15090" width="9.109375" style="2"/>
    <col min="15091" max="15091" width="12.6640625" style="2" bestFit="1" customWidth="1"/>
    <col min="15092" max="15092" width="0" style="2" hidden="1" customWidth="1"/>
    <col min="15093" max="15093" width="9.88671875" style="2" customWidth="1"/>
    <col min="15094" max="15094" width="27.5546875" style="2" bestFit="1" customWidth="1"/>
    <col min="15095" max="15097" width="0.88671875" style="2" customWidth="1"/>
    <col min="15098" max="15098" width="237" style="2" bestFit="1" customWidth="1"/>
    <col min="15099" max="15335" width="9.109375" style="2"/>
    <col min="15336" max="15336" width="13.44140625" style="2" bestFit="1" customWidth="1"/>
    <col min="15337" max="15337" width="4.44140625" style="2" customWidth="1"/>
    <col min="15338" max="15338" width="31.88671875" style="2" bestFit="1" customWidth="1"/>
    <col min="15339" max="15339" width="5.109375" style="2" bestFit="1" customWidth="1"/>
    <col min="15340" max="15340" width="11" style="2" bestFit="1" customWidth="1"/>
    <col min="15341" max="15341" width="10.6640625" style="2" bestFit="1" customWidth="1"/>
    <col min="15342" max="15342" width="12.6640625" style="2" bestFit="1" customWidth="1"/>
    <col min="15343" max="15343" width="6" style="2" customWidth="1"/>
    <col min="15344" max="15345" width="12.6640625" style="2" customWidth="1"/>
    <col min="15346" max="15346" width="9.109375" style="2"/>
    <col min="15347" max="15347" width="12.6640625" style="2" bestFit="1" customWidth="1"/>
    <col min="15348" max="15348" width="0" style="2" hidden="1" customWidth="1"/>
    <col min="15349" max="15349" width="9.88671875" style="2" customWidth="1"/>
    <col min="15350" max="15350" width="27.5546875" style="2" bestFit="1" customWidth="1"/>
    <col min="15351" max="15353" width="0.88671875" style="2" customWidth="1"/>
    <col min="15354" max="15354" width="237" style="2" bestFit="1" customWidth="1"/>
    <col min="15355" max="15591" width="9.109375" style="2"/>
    <col min="15592" max="15592" width="13.44140625" style="2" bestFit="1" customWidth="1"/>
    <col min="15593" max="15593" width="4.44140625" style="2" customWidth="1"/>
    <col min="15594" max="15594" width="31.88671875" style="2" bestFit="1" customWidth="1"/>
    <col min="15595" max="15595" width="5.109375" style="2" bestFit="1" customWidth="1"/>
    <col min="15596" max="15596" width="11" style="2" bestFit="1" customWidth="1"/>
    <col min="15597" max="15597" width="10.6640625" style="2" bestFit="1" customWidth="1"/>
    <col min="15598" max="15598" width="12.6640625" style="2" bestFit="1" customWidth="1"/>
    <col min="15599" max="15599" width="6" style="2" customWidth="1"/>
    <col min="15600" max="15601" width="12.6640625" style="2" customWidth="1"/>
    <col min="15602" max="15602" width="9.109375" style="2"/>
    <col min="15603" max="15603" width="12.6640625" style="2" bestFit="1" customWidth="1"/>
    <col min="15604" max="15604" width="0" style="2" hidden="1" customWidth="1"/>
    <col min="15605" max="15605" width="9.88671875" style="2" customWidth="1"/>
    <col min="15606" max="15606" width="27.5546875" style="2" bestFit="1" customWidth="1"/>
    <col min="15607" max="15609" width="0.88671875" style="2" customWidth="1"/>
    <col min="15610" max="15610" width="237" style="2" bestFit="1" customWidth="1"/>
    <col min="15611" max="15847" width="9.109375" style="2"/>
    <col min="15848" max="15848" width="13.44140625" style="2" bestFit="1" customWidth="1"/>
    <col min="15849" max="15849" width="4.44140625" style="2" customWidth="1"/>
    <col min="15850" max="15850" width="31.88671875" style="2" bestFit="1" customWidth="1"/>
    <col min="15851" max="15851" width="5.109375" style="2" bestFit="1" customWidth="1"/>
    <col min="15852" max="15852" width="11" style="2" bestFit="1" customWidth="1"/>
    <col min="15853" max="15853" width="10.6640625" style="2" bestFit="1" customWidth="1"/>
    <col min="15854" max="15854" width="12.6640625" style="2" bestFit="1" customWidth="1"/>
    <col min="15855" max="15855" width="6" style="2" customWidth="1"/>
    <col min="15856" max="15857" width="12.6640625" style="2" customWidth="1"/>
    <col min="15858" max="15858" width="9.109375" style="2"/>
    <col min="15859" max="15859" width="12.6640625" style="2" bestFit="1" customWidth="1"/>
    <col min="15860" max="15860" width="0" style="2" hidden="1" customWidth="1"/>
    <col min="15861" max="15861" width="9.88671875" style="2" customWidth="1"/>
    <col min="15862" max="15862" width="27.5546875" style="2" bestFit="1" customWidth="1"/>
    <col min="15863" max="15865" width="0.88671875" style="2" customWidth="1"/>
    <col min="15866" max="15866" width="237" style="2" bestFit="1" customWidth="1"/>
    <col min="15867" max="16103" width="9.109375" style="2"/>
    <col min="16104" max="16104" width="13.44140625" style="2" bestFit="1" customWidth="1"/>
    <col min="16105" max="16105" width="4.44140625" style="2" customWidth="1"/>
    <col min="16106" max="16106" width="31.88671875" style="2" bestFit="1" customWidth="1"/>
    <col min="16107" max="16107" width="5.109375" style="2" bestFit="1" customWidth="1"/>
    <col min="16108" max="16108" width="11" style="2" bestFit="1" customWidth="1"/>
    <col min="16109" max="16109" width="10.6640625" style="2" bestFit="1" customWidth="1"/>
    <col min="16110" max="16110" width="12.6640625" style="2" bestFit="1" customWidth="1"/>
    <col min="16111" max="16111" width="6" style="2" customWidth="1"/>
    <col min="16112" max="16113" width="12.6640625" style="2" customWidth="1"/>
    <col min="16114" max="16114" width="9.109375" style="2"/>
    <col min="16115" max="16115" width="12.6640625" style="2" bestFit="1" customWidth="1"/>
    <col min="16116" max="16116" width="0" style="2" hidden="1" customWidth="1"/>
    <col min="16117" max="16117" width="9.88671875" style="2" customWidth="1"/>
    <col min="16118" max="16118" width="27.5546875" style="2" bestFit="1" customWidth="1"/>
    <col min="16119" max="16121" width="0.88671875" style="2" customWidth="1"/>
    <col min="16122" max="16122" width="237" style="2" bestFit="1" customWidth="1"/>
    <col min="16123" max="16384" width="9.109375" style="2"/>
  </cols>
  <sheetData>
    <row r="2" spans="1:15">
      <c r="C2" s="82"/>
    </row>
    <row r="3" spans="1:15">
      <c r="C3" s="82"/>
    </row>
    <row r="4" spans="1:15">
      <c r="B4" s="9" t="s">
        <v>26</v>
      </c>
      <c r="C4" s="9" t="s">
        <v>25</v>
      </c>
      <c r="D4" s="179" t="s">
        <v>14</v>
      </c>
      <c r="E4" s="179"/>
      <c r="F4" s="179"/>
      <c r="G4" s="179" t="s">
        <v>15</v>
      </c>
      <c r="H4" s="179"/>
      <c r="I4" s="179"/>
      <c r="J4" s="179"/>
      <c r="K4" s="179"/>
      <c r="L4" s="179"/>
    </row>
    <row r="5" spans="1:15">
      <c r="B5" s="5"/>
      <c r="C5" s="113" t="s">
        <v>78</v>
      </c>
      <c r="D5" s="10" t="s">
        <v>16</v>
      </c>
      <c r="E5" s="119" t="s">
        <v>18</v>
      </c>
      <c r="F5" s="131" t="s">
        <v>18</v>
      </c>
      <c r="G5" s="14" t="s">
        <v>16</v>
      </c>
      <c r="H5" s="119" t="s">
        <v>18</v>
      </c>
      <c r="I5" s="14" t="s">
        <v>19</v>
      </c>
      <c r="J5" s="14" t="s">
        <v>20</v>
      </c>
      <c r="K5" s="11" t="s">
        <v>18</v>
      </c>
      <c r="L5" s="14" t="s">
        <v>21</v>
      </c>
    </row>
    <row r="6" spans="1:15">
      <c r="A6" s="3"/>
      <c r="B6" s="12">
        <v>1</v>
      </c>
      <c r="C6" s="114" t="s">
        <v>40</v>
      </c>
      <c r="D6" s="12"/>
      <c r="E6" s="120" t="s">
        <v>17</v>
      </c>
      <c r="F6" s="132" t="s">
        <v>22</v>
      </c>
      <c r="G6" s="15"/>
      <c r="H6" s="120" t="s">
        <v>27</v>
      </c>
      <c r="I6" s="15" t="s">
        <v>28</v>
      </c>
      <c r="J6" s="15" t="s">
        <v>23</v>
      </c>
      <c r="K6" s="13" t="s">
        <v>29</v>
      </c>
      <c r="L6" s="15"/>
    </row>
    <row r="7" spans="1:15" s="206" customFormat="1" ht="26.4">
      <c r="A7" s="198"/>
      <c r="B7" s="141">
        <v>1</v>
      </c>
      <c r="C7" s="208" t="s">
        <v>50</v>
      </c>
      <c r="D7" s="143">
        <v>12</v>
      </c>
      <c r="E7" s="144">
        <v>1100</v>
      </c>
      <c r="F7" s="137">
        <f t="shared" ref="F7:F38" si="0">E7*D7</f>
        <v>13200</v>
      </c>
      <c r="G7" s="145">
        <v>10</v>
      </c>
      <c r="H7" s="146">
        <v>1100</v>
      </c>
      <c r="I7" s="146">
        <f>H7*G7</f>
        <v>11000</v>
      </c>
      <c r="J7" s="138">
        <v>0</v>
      </c>
      <c r="K7" s="209">
        <f>ROUND(I7-(I7*J7),2)</f>
        <v>11000</v>
      </c>
      <c r="L7" s="147" t="s">
        <v>73</v>
      </c>
      <c r="O7" s="210" t="s">
        <v>42</v>
      </c>
    </row>
    <row r="8" spans="1:15" s="206" customFormat="1" ht="26.4">
      <c r="A8" s="198"/>
      <c r="B8" s="141">
        <v>2</v>
      </c>
      <c r="C8" s="208" t="s">
        <v>51</v>
      </c>
      <c r="D8" s="143">
        <v>7</v>
      </c>
      <c r="E8" s="144">
        <v>1600</v>
      </c>
      <c r="F8" s="137">
        <f t="shared" si="0"/>
        <v>11200</v>
      </c>
      <c r="G8" s="145">
        <v>5</v>
      </c>
      <c r="H8" s="146">
        <v>1600</v>
      </c>
      <c r="I8" s="146">
        <f t="shared" ref="I8:I38" si="1">H8*G8</f>
        <v>8000</v>
      </c>
      <c r="J8" s="138">
        <v>0</v>
      </c>
      <c r="K8" s="209">
        <f t="shared" ref="K8:K32" si="2">ROUND(I8-(I8*J8),2)</f>
        <v>8000</v>
      </c>
      <c r="L8" s="147" t="s">
        <v>73</v>
      </c>
      <c r="O8" s="210" t="s">
        <v>43</v>
      </c>
    </row>
    <row r="9" spans="1:15" s="139" customFormat="1" ht="26.4">
      <c r="A9" s="136"/>
      <c r="B9" s="141">
        <v>3</v>
      </c>
      <c r="C9" s="208" t="s">
        <v>52</v>
      </c>
      <c r="D9" s="143">
        <v>5</v>
      </c>
      <c r="E9" s="144">
        <v>1100</v>
      </c>
      <c r="F9" s="137">
        <f t="shared" si="0"/>
        <v>5500</v>
      </c>
      <c r="G9" s="145">
        <v>5</v>
      </c>
      <c r="H9" s="146">
        <v>1100</v>
      </c>
      <c r="I9" s="146">
        <f t="shared" si="1"/>
        <v>5500</v>
      </c>
      <c r="J9" s="138">
        <v>0</v>
      </c>
      <c r="K9" s="209">
        <f t="shared" si="2"/>
        <v>5500</v>
      </c>
      <c r="L9" s="147" t="s">
        <v>73</v>
      </c>
      <c r="O9" s="140" t="s">
        <v>44</v>
      </c>
    </row>
    <row r="10" spans="1:15" s="139" customFormat="1" ht="26.4">
      <c r="A10" s="136"/>
      <c r="B10" s="141">
        <v>5</v>
      </c>
      <c r="C10" s="142" t="s">
        <v>53</v>
      </c>
      <c r="D10" s="143">
        <v>5</v>
      </c>
      <c r="E10" s="144">
        <v>16500</v>
      </c>
      <c r="F10" s="137">
        <f t="shared" si="0"/>
        <v>82500</v>
      </c>
      <c r="G10" s="145">
        <v>5</v>
      </c>
      <c r="H10" s="146">
        <v>16500</v>
      </c>
      <c r="I10" s="146">
        <f t="shared" si="1"/>
        <v>82500</v>
      </c>
      <c r="J10" s="138">
        <v>0</v>
      </c>
      <c r="K10" s="209">
        <f t="shared" si="2"/>
        <v>82500</v>
      </c>
      <c r="L10" s="147" t="s">
        <v>73</v>
      </c>
      <c r="O10" s="140"/>
    </row>
    <row r="11" spans="1:15" s="139" customFormat="1" ht="26.4">
      <c r="A11" s="136"/>
      <c r="B11" s="141">
        <v>6</v>
      </c>
      <c r="C11" s="211" t="s">
        <v>54</v>
      </c>
      <c r="D11" s="143">
        <v>2</v>
      </c>
      <c r="E11" s="144">
        <v>9000</v>
      </c>
      <c r="F11" s="137">
        <f t="shared" si="0"/>
        <v>18000</v>
      </c>
      <c r="G11" s="145">
        <v>2</v>
      </c>
      <c r="H11" s="146">
        <v>9000</v>
      </c>
      <c r="I11" s="146">
        <f t="shared" si="1"/>
        <v>18000</v>
      </c>
      <c r="J11" s="138">
        <v>0</v>
      </c>
      <c r="K11" s="209">
        <f t="shared" si="2"/>
        <v>18000</v>
      </c>
      <c r="L11" s="147" t="s">
        <v>73</v>
      </c>
      <c r="O11" s="140"/>
    </row>
    <row r="12" spans="1:15" s="139" customFormat="1" ht="26.4">
      <c r="A12" s="136"/>
      <c r="B12" s="141">
        <v>4</v>
      </c>
      <c r="C12" s="142" t="s">
        <v>55</v>
      </c>
      <c r="D12" s="143">
        <v>2</v>
      </c>
      <c r="E12" s="144">
        <v>8500</v>
      </c>
      <c r="F12" s="137">
        <f t="shared" si="0"/>
        <v>17000</v>
      </c>
      <c r="G12" s="145">
        <v>2</v>
      </c>
      <c r="H12" s="146">
        <v>8500</v>
      </c>
      <c r="I12" s="146">
        <f t="shared" si="1"/>
        <v>17000</v>
      </c>
      <c r="J12" s="138">
        <v>0</v>
      </c>
      <c r="K12" s="209">
        <f t="shared" si="2"/>
        <v>17000</v>
      </c>
      <c r="L12" s="147" t="s">
        <v>73</v>
      </c>
      <c r="O12" s="140"/>
    </row>
    <row r="13" spans="1:15" s="139" customFormat="1" ht="26.4">
      <c r="A13" s="136"/>
      <c r="B13" s="141">
        <v>7</v>
      </c>
      <c r="C13" s="142" t="s">
        <v>45</v>
      </c>
      <c r="D13" s="143">
        <v>0</v>
      </c>
      <c r="E13" s="144">
        <v>0</v>
      </c>
      <c r="F13" s="137">
        <f t="shared" si="0"/>
        <v>0</v>
      </c>
      <c r="G13" s="145">
        <v>5</v>
      </c>
      <c r="H13" s="148">
        <v>39990</v>
      </c>
      <c r="I13" s="146">
        <f t="shared" si="1"/>
        <v>199950</v>
      </c>
      <c r="J13" s="138">
        <v>0</v>
      </c>
      <c r="K13" s="209">
        <f t="shared" si="2"/>
        <v>199950</v>
      </c>
      <c r="L13" s="147" t="s">
        <v>74</v>
      </c>
      <c r="O13" s="140" t="s">
        <v>46</v>
      </c>
    </row>
    <row r="14" spans="1:15" s="139" customFormat="1" ht="26.4">
      <c r="A14" s="136"/>
      <c r="B14" s="141">
        <v>8</v>
      </c>
      <c r="C14" s="142" t="s">
        <v>47</v>
      </c>
      <c r="D14" s="143">
        <v>1</v>
      </c>
      <c r="E14" s="144">
        <v>350000</v>
      </c>
      <c r="F14" s="137">
        <f t="shared" si="0"/>
        <v>350000</v>
      </c>
      <c r="G14" s="145">
        <v>1</v>
      </c>
      <c r="H14" s="148">
        <v>239990</v>
      </c>
      <c r="I14" s="146">
        <f t="shared" si="1"/>
        <v>239990</v>
      </c>
      <c r="J14" s="138">
        <v>0</v>
      </c>
      <c r="K14" s="209">
        <f t="shared" si="2"/>
        <v>239990</v>
      </c>
      <c r="L14" s="147" t="s">
        <v>41</v>
      </c>
      <c r="O14" s="212" t="s">
        <v>48</v>
      </c>
    </row>
    <row r="15" spans="1:15" s="139" customFormat="1" ht="26.4">
      <c r="A15" s="136"/>
      <c r="B15" s="141">
        <v>9</v>
      </c>
      <c r="C15" s="142" t="s">
        <v>67</v>
      </c>
      <c r="D15" s="143">
        <v>1</v>
      </c>
      <c r="E15" s="144">
        <v>350000</v>
      </c>
      <c r="F15" s="137">
        <f t="shared" si="0"/>
        <v>350000</v>
      </c>
      <c r="G15" s="145">
        <v>1</v>
      </c>
      <c r="H15" s="148">
        <v>350000</v>
      </c>
      <c r="I15" s="146">
        <f t="shared" si="1"/>
        <v>350000</v>
      </c>
      <c r="J15" s="138">
        <v>0</v>
      </c>
      <c r="K15" s="209">
        <f t="shared" si="2"/>
        <v>350000</v>
      </c>
      <c r="L15" s="147" t="s">
        <v>73</v>
      </c>
      <c r="O15" s="140" t="s">
        <v>49</v>
      </c>
    </row>
    <row r="16" spans="1:15" s="139" customFormat="1" ht="14.4">
      <c r="A16" s="136"/>
      <c r="B16" s="141">
        <v>10</v>
      </c>
      <c r="C16" s="211" t="s">
        <v>56</v>
      </c>
      <c r="D16" s="143">
        <v>18</v>
      </c>
      <c r="E16" s="144">
        <v>1800</v>
      </c>
      <c r="F16" s="137">
        <f t="shared" si="0"/>
        <v>32400</v>
      </c>
      <c r="G16" s="145">
        <v>0</v>
      </c>
      <c r="H16" s="148">
        <v>0</v>
      </c>
      <c r="I16" s="146">
        <f t="shared" si="1"/>
        <v>0</v>
      </c>
      <c r="J16" s="138">
        <v>0</v>
      </c>
      <c r="K16" s="209">
        <f t="shared" si="2"/>
        <v>0</v>
      </c>
      <c r="L16" s="147" t="s">
        <v>75</v>
      </c>
      <c r="O16" s="213"/>
    </row>
    <row r="17" spans="1:15" s="206" customFormat="1" ht="52.8">
      <c r="A17" s="198"/>
      <c r="B17" s="191">
        <v>11</v>
      </c>
      <c r="C17" s="192" t="s">
        <v>57</v>
      </c>
      <c r="D17" s="193">
        <v>10</v>
      </c>
      <c r="E17" s="194">
        <v>1500</v>
      </c>
      <c r="F17" s="137">
        <f t="shared" si="0"/>
        <v>15000</v>
      </c>
      <c r="G17" s="195">
        <v>7</v>
      </c>
      <c r="H17" s="196">
        <v>1500</v>
      </c>
      <c r="I17" s="197">
        <f t="shared" si="1"/>
        <v>10500</v>
      </c>
      <c r="J17" s="138">
        <v>0</v>
      </c>
      <c r="K17" s="149">
        <f t="shared" si="2"/>
        <v>10500</v>
      </c>
      <c r="L17" s="147" t="s">
        <v>77</v>
      </c>
      <c r="O17" s="207"/>
    </row>
    <row r="18" spans="1:15" s="206" customFormat="1" ht="14.4">
      <c r="A18" s="198"/>
      <c r="B18" s="191">
        <v>12</v>
      </c>
      <c r="C18" s="192" t="s">
        <v>58</v>
      </c>
      <c r="D18" s="193">
        <v>7</v>
      </c>
      <c r="E18" s="194">
        <v>900</v>
      </c>
      <c r="F18" s="137">
        <f t="shared" si="0"/>
        <v>6300</v>
      </c>
      <c r="G18" s="195">
        <v>0</v>
      </c>
      <c r="H18" s="196">
        <v>0</v>
      </c>
      <c r="I18" s="197">
        <f t="shared" si="1"/>
        <v>0</v>
      </c>
      <c r="J18" s="138">
        <v>0</v>
      </c>
      <c r="K18" s="149">
        <f t="shared" si="2"/>
        <v>0</v>
      </c>
      <c r="L18" s="147" t="s">
        <v>75</v>
      </c>
      <c r="O18" s="207"/>
    </row>
    <row r="19" spans="1:15" s="206" customFormat="1" ht="14.4">
      <c r="A19" s="198"/>
      <c r="B19" s="191">
        <v>13</v>
      </c>
      <c r="C19" s="192" t="s">
        <v>59</v>
      </c>
      <c r="D19" s="193">
        <v>6</v>
      </c>
      <c r="E19" s="194">
        <v>6600</v>
      </c>
      <c r="F19" s="137">
        <f t="shared" si="0"/>
        <v>39600</v>
      </c>
      <c r="G19" s="195">
        <v>0</v>
      </c>
      <c r="H19" s="196">
        <v>0</v>
      </c>
      <c r="I19" s="197">
        <f t="shared" si="1"/>
        <v>0</v>
      </c>
      <c r="J19" s="138">
        <v>0</v>
      </c>
      <c r="K19" s="149">
        <f t="shared" si="2"/>
        <v>0</v>
      </c>
      <c r="L19" s="147" t="s">
        <v>75</v>
      </c>
      <c r="O19" s="207"/>
    </row>
    <row r="20" spans="1:15" s="206" customFormat="1" ht="14.4">
      <c r="A20" s="198"/>
      <c r="B20" s="191">
        <v>14</v>
      </c>
      <c r="C20" s="192" t="s">
        <v>60</v>
      </c>
      <c r="D20" s="193">
        <v>6</v>
      </c>
      <c r="E20" s="194">
        <v>6600</v>
      </c>
      <c r="F20" s="137">
        <f t="shared" si="0"/>
        <v>39600</v>
      </c>
      <c r="G20" s="195">
        <v>0</v>
      </c>
      <c r="H20" s="196">
        <v>0</v>
      </c>
      <c r="I20" s="197">
        <f t="shared" si="1"/>
        <v>0</v>
      </c>
      <c r="J20" s="138">
        <v>0</v>
      </c>
      <c r="K20" s="149">
        <f t="shared" si="2"/>
        <v>0</v>
      </c>
      <c r="L20" s="147" t="s">
        <v>75</v>
      </c>
      <c r="O20" s="207"/>
    </row>
    <row r="21" spans="1:15" s="206" customFormat="1" ht="14.4">
      <c r="A21" s="198"/>
      <c r="B21" s="191">
        <v>15</v>
      </c>
      <c r="C21" s="192" t="s">
        <v>61</v>
      </c>
      <c r="D21" s="193">
        <v>6</v>
      </c>
      <c r="E21" s="194">
        <v>6600</v>
      </c>
      <c r="F21" s="137">
        <f t="shared" si="0"/>
        <v>39600</v>
      </c>
      <c r="G21" s="195">
        <v>0</v>
      </c>
      <c r="H21" s="196">
        <v>0</v>
      </c>
      <c r="I21" s="197">
        <f t="shared" si="1"/>
        <v>0</v>
      </c>
      <c r="J21" s="138">
        <v>0</v>
      </c>
      <c r="K21" s="149">
        <f t="shared" si="2"/>
        <v>0</v>
      </c>
      <c r="L21" s="147" t="s">
        <v>75</v>
      </c>
      <c r="O21" s="207"/>
    </row>
    <row r="22" spans="1:15" s="206" customFormat="1" ht="14.4">
      <c r="A22" s="198"/>
      <c r="B22" s="191">
        <v>16</v>
      </c>
      <c r="C22" s="192" t="s">
        <v>62</v>
      </c>
      <c r="D22" s="193">
        <v>1</v>
      </c>
      <c r="E22" s="194">
        <v>25000</v>
      </c>
      <c r="F22" s="137">
        <f t="shared" si="0"/>
        <v>25000</v>
      </c>
      <c r="G22" s="195">
        <v>0</v>
      </c>
      <c r="H22" s="196">
        <v>0</v>
      </c>
      <c r="I22" s="197">
        <f t="shared" si="1"/>
        <v>0</v>
      </c>
      <c r="J22" s="138">
        <v>0</v>
      </c>
      <c r="K22" s="149">
        <f t="shared" si="2"/>
        <v>0</v>
      </c>
      <c r="L22" s="147" t="s">
        <v>75</v>
      </c>
      <c r="O22" s="207"/>
    </row>
    <row r="23" spans="1:15" s="206" customFormat="1" ht="14.4">
      <c r="A23" s="198"/>
      <c r="B23" s="191">
        <v>17</v>
      </c>
      <c r="C23" s="192" t="s">
        <v>63</v>
      </c>
      <c r="D23" s="193">
        <v>1</v>
      </c>
      <c r="E23" s="194">
        <v>25000</v>
      </c>
      <c r="F23" s="137">
        <f t="shared" si="0"/>
        <v>25000</v>
      </c>
      <c r="G23" s="195">
        <v>0</v>
      </c>
      <c r="H23" s="196">
        <v>0</v>
      </c>
      <c r="I23" s="197">
        <f t="shared" si="1"/>
        <v>0</v>
      </c>
      <c r="J23" s="138">
        <v>0</v>
      </c>
      <c r="K23" s="149">
        <f t="shared" si="2"/>
        <v>0</v>
      </c>
      <c r="L23" s="147" t="s">
        <v>75</v>
      </c>
      <c r="O23" s="207"/>
    </row>
    <row r="24" spans="1:15" s="206" customFormat="1" ht="14.4">
      <c r="A24" s="198"/>
      <c r="B24" s="191">
        <v>18</v>
      </c>
      <c r="C24" s="192" t="s">
        <v>64</v>
      </c>
      <c r="D24" s="193">
        <v>1</v>
      </c>
      <c r="E24" s="194">
        <v>5700</v>
      </c>
      <c r="F24" s="137">
        <f t="shared" si="0"/>
        <v>5700</v>
      </c>
      <c r="G24" s="195">
        <v>0</v>
      </c>
      <c r="H24" s="196">
        <v>0</v>
      </c>
      <c r="I24" s="197">
        <f t="shared" si="1"/>
        <v>0</v>
      </c>
      <c r="J24" s="138">
        <v>0</v>
      </c>
      <c r="K24" s="149">
        <f t="shared" si="2"/>
        <v>0</v>
      </c>
      <c r="L24" s="147" t="s">
        <v>75</v>
      </c>
      <c r="O24" s="207"/>
    </row>
    <row r="25" spans="1:15" s="206" customFormat="1" ht="14.4">
      <c r="A25" s="198"/>
      <c r="B25" s="191">
        <v>19</v>
      </c>
      <c r="C25" s="192" t="s">
        <v>65</v>
      </c>
      <c r="D25" s="193">
        <v>1</v>
      </c>
      <c r="E25" s="194">
        <v>5700</v>
      </c>
      <c r="F25" s="137">
        <f t="shared" si="0"/>
        <v>5700</v>
      </c>
      <c r="G25" s="195">
        <v>0</v>
      </c>
      <c r="H25" s="196">
        <v>0</v>
      </c>
      <c r="I25" s="197">
        <f t="shared" si="1"/>
        <v>0</v>
      </c>
      <c r="J25" s="138">
        <v>0</v>
      </c>
      <c r="K25" s="149">
        <f t="shared" si="2"/>
        <v>0</v>
      </c>
      <c r="L25" s="147" t="s">
        <v>75</v>
      </c>
      <c r="O25" s="207"/>
    </row>
    <row r="26" spans="1:15" s="206" customFormat="1" ht="14.4">
      <c r="A26" s="198"/>
      <c r="B26" s="191">
        <v>20</v>
      </c>
      <c r="C26" s="192" t="s">
        <v>66</v>
      </c>
      <c r="D26" s="193">
        <v>3</v>
      </c>
      <c r="E26" s="194">
        <v>21900</v>
      </c>
      <c r="F26" s="137">
        <f t="shared" si="0"/>
        <v>65700</v>
      </c>
      <c r="G26" s="195">
        <v>0</v>
      </c>
      <c r="H26" s="196">
        <v>0</v>
      </c>
      <c r="I26" s="197">
        <f t="shared" si="1"/>
        <v>0</v>
      </c>
      <c r="J26" s="138">
        <v>0</v>
      </c>
      <c r="K26" s="149">
        <f t="shared" si="2"/>
        <v>0</v>
      </c>
      <c r="L26" s="147" t="s">
        <v>75</v>
      </c>
      <c r="O26" s="207"/>
    </row>
    <row r="27" spans="1:15" s="206" customFormat="1" ht="14.4">
      <c r="A27" s="198"/>
      <c r="B27" s="191">
        <v>21</v>
      </c>
      <c r="C27" s="192" t="s">
        <v>68</v>
      </c>
      <c r="D27" s="193">
        <v>1</v>
      </c>
      <c r="E27" s="194">
        <v>800000</v>
      </c>
      <c r="F27" s="137">
        <f t="shared" si="0"/>
        <v>800000</v>
      </c>
      <c r="G27" s="195">
        <v>0</v>
      </c>
      <c r="H27" s="196">
        <v>0</v>
      </c>
      <c r="I27" s="197">
        <f t="shared" si="1"/>
        <v>0</v>
      </c>
      <c r="J27" s="138">
        <v>0</v>
      </c>
      <c r="K27" s="149">
        <f t="shared" si="2"/>
        <v>0</v>
      </c>
      <c r="L27" s="147" t="s">
        <v>75</v>
      </c>
      <c r="O27" s="207"/>
    </row>
    <row r="28" spans="1:15" s="206" customFormat="1" ht="14.4">
      <c r="A28" s="198"/>
      <c r="B28" s="191">
        <v>22</v>
      </c>
      <c r="C28" s="192" t="s">
        <v>69</v>
      </c>
      <c r="D28" s="193">
        <v>5</v>
      </c>
      <c r="E28" s="194">
        <v>8300</v>
      </c>
      <c r="F28" s="137">
        <f t="shared" si="0"/>
        <v>41500</v>
      </c>
      <c r="G28" s="195">
        <v>0</v>
      </c>
      <c r="H28" s="196">
        <v>0</v>
      </c>
      <c r="I28" s="197">
        <f t="shared" si="1"/>
        <v>0</v>
      </c>
      <c r="J28" s="138">
        <v>0</v>
      </c>
      <c r="K28" s="149">
        <f t="shared" si="2"/>
        <v>0</v>
      </c>
      <c r="L28" s="147" t="s">
        <v>75</v>
      </c>
      <c r="O28" s="207"/>
    </row>
    <row r="29" spans="1:15" s="206" customFormat="1" ht="14.4">
      <c r="A29" s="198"/>
      <c r="B29" s="191">
        <v>23</v>
      </c>
      <c r="C29" s="192" t="s">
        <v>70</v>
      </c>
      <c r="D29" s="193">
        <v>2</v>
      </c>
      <c r="E29" s="194">
        <v>8300</v>
      </c>
      <c r="F29" s="137">
        <f t="shared" si="0"/>
        <v>16600</v>
      </c>
      <c r="G29" s="195">
        <v>0</v>
      </c>
      <c r="H29" s="196">
        <v>0</v>
      </c>
      <c r="I29" s="197">
        <f t="shared" si="1"/>
        <v>0</v>
      </c>
      <c r="J29" s="138">
        <v>0</v>
      </c>
      <c r="K29" s="149">
        <f t="shared" si="2"/>
        <v>0</v>
      </c>
      <c r="L29" s="147" t="s">
        <v>75</v>
      </c>
      <c r="O29" s="207"/>
    </row>
    <row r="30" spans="1:15" s="206" customFormat="1" ht="14.4">
      <c r="A30" s="198"/>
      <c r="B30" s="191">
        <v>24</v>
      </c>
      <c r="C30" s="192" t="s">
        <v>72</v>
      </c>
      <c r="D30" s="193">
        <v>1</v>
      </c>
      <c r="E30" s="194">
        <v>370000</v>
      </c>
      <c r="F30" s="137">
        <f t="shared" si="0"/>
        <v>370000</v>
      </c>
      <c r="G30" s="195">
        <v>0</v>
      </c>
      <c r="H30" s="196">
        <v>0</v>
      </c>
      <c r="I30" s="197">
        <f t="shared" si="1"/>
        <v>0</v>
      </c>
      <c r="J30" s="138">
        <v>0</v>
      </c>
      <c r="K30" s="149">
        <f t="shared" si="2"/>
        <v>0</v>
      </c>
      <c r="L30" s="147" t="s">
        <v>75</v>
      </c>
      <c r="O30" s="207"/>
    </row>
    <row r="31" spans="1:15" s="206" customFormat="1" ht="14.4">
      <c r="A31" s="198"/>
      <c r="B31" s="191">
        <v>25</v>
      </c>
      <c r="C31" s="192" t="s">
        <v>71</v>
      </c>
      <c r="D31" s="193">
        <v>36</v>
      </c>
      <c r="E31" s="194">
        <v>170000</v>
      </c>
      <c r="F31" s="137">
        <f t="shared" ref="F31" si="3">E31*D31</f>
        <v>6120000</v>
      </c>
      <c r="G31" s="195">
        <v>0</v>
      </c>
      <c r="H31" s="196">
        <v>0</v>
      </c>
      <c r="I31" s="197">
        <f t="shared" ref="I31" si="4">H31*G31</f>
        <v>0</v>
      </c>
      <c r="J31" s="138">
        <v>0</v>
      </c>
      <c r="K31" s="149">
        <f t="shared" ref="K31" si="5">ROUND(I31-(I31*J31),2)</f>
        <v>0</v>
      </c>
      <c r="L31" s="147" t="s">
        <v>76</v>
      </c>
      <c r="O31" s="207"/>
    </row>
    <row r="32" spans="1:15" s="206" customFormat="1" ht="28.8">
      <c r="A32" s="198"/>
      <c r="B32" s="199">
        <v>26</v>
      </c>
      <c r="C32" s="190" t="s">
        <v>79</v>
      </c>
      <c r="D32" s="200">
        <v>0</v>
      </c>
      <c r="E32" s="201">
        <v>0</v>
      </c>
      <c r="F32" s="187">
        <f t="shared" si="0"/>
        <v>0</v>
      </c>
      <c r="G32" s="202">
        <v>1</v>
      </c>
      <c r="H32" s="203">
        <v>100000</v>
      </c>
      <c r="I32" s="204">
        <f t="shared" si="1"/>
        <v>100000</v>
      </c>
      <c r="J32" s="188">
        <v>0</v>
      </c>
      <c r="K32" s="189">
        <f t="shared" si="2"/>
        <v>100000</v>
      </c>
      <c r="L32" s="205"/>
      <c r="O32" s="207"/>
    </row>
    <row r="33" spans="1:15" ht="14.4" hidden="1">
      <c r="A33" s="4"/>
      <c r="B33" s="28"/>
      <c r="C33" s="123"/>
      <c r="D33" s="27"/>
      <c r="E33" s="29"/>
      <c r="F33" s="137"/>
      <c r="G33" s="150"/>
      <c r="H33" s="151"/>
      <c r="I33" s="152"/>
      <c r="J33" s="30"/>
      <c r="K33" s="45"/>
      <c r="L33" s="124"/>
      <c r="O33" s="35"/>
    </row>
    <row r="34" spans="1:15" ht="14.4" hidden="1">
      <c r="A34" s="4"/>
      <c r="B34" s="28"/>
      <c r="C34" s="123"/>
      <c r="D34" s="27"/>
      <c r="E34" s="29"/>
      <c r="F34" s="137"/>
      <c r="G34" s="150"/>
      <c r="H34" s="151"/>
      <c r="I34" s="152"/>
      <c r="J34" s="30"/>
      <c r="K34" s="45"/>
      <c r="L34" s="124"/>
      <c r="O34" s="35"/>
    </row>
    <row r="35" spans="1:15" ht="14.4" hidden="1">
      <c r="A35" s="4"/>
      <c r="B35" s="28">
        <v>13</v>
      </c>
      <c r="C35" s="123"/>
      <c r="D35" s="27"/>
      <c r="E35" s="29"/>
      <c r="F35" s="137">
        <f t="shared" si="0"/>
        <v>0</v>
      </c>
      <c r="G35" s="150"/>
      <c r="H35" s="151"/>
      <c r="I35" s="152">
        <f t="shared" si="1"/>
        <v>0</v>
      </c>
      <c r="J35" s="30">
        <v>0</v>
      </c>
      <c r="K35" s="45">
        <f t="shared" ref="K35:K38" si="6">ROUND(I35-(I35*J35),2)</f>
        <v>0</v>
      </c>
      <c r="L35" s="124"/>
      <c r="O35" s="35"/>
    </row>
    <row r="36" spans="1:15" ht="14.4" hidden="1">
      <c r="A36" s="4"/>
      <c r="B36" s="28">
        <v>14</v>
      </c>
      <c r="C36" s="123"/>
      <c r="D36" s="27"/>
      <c r="E36" s="29"/>
      <c r="F36" s="137">
        <f t="shared" si="0"/>
        <v>0</v>
      </c>
      <c r="G36" s="150"/>
      <c r="H36" s="151"/>
      <c r="I36" s="152">
        <f t="shared" si="1"/>
        <v>0</v>
      </c>
      <c r="J36" s="30">
        <v>0</v>
      </c>
      <c r="K36" s="45">
        <f t="shared" si="6"/>
        <v>0</v>
      </c>
      <c r="L36" s="124"/>
      <c r="O36" s="35"/>
    </row>
    <row r="37" spans="1:15" ht="14.4" hidden="1">
      <c r="A37" s="4"/>
      <c r="B37" s="28">
        <v>15</v>
      </c>
      <c r="C37" s="123"/>
      <c r="D37" s="27"/>
      <c r="E37" s="29"/>
      <c r="F37" s="137">
        <f t="shared" si="0"/>
        <v>0</v>
      </c>
      <c r="G37" s="150"/>
      <c r="H37" s="151"/>
      <c r="I37" s="152">
        <f t="shared" si="1"/>
        <v>0</v>
      </c>
      <c r="J37" s="30">
        <v>0</v>
      </c>
      <c r="K37" s="45">
        <f t="shared" si="6"/>
        <v>0</v>
      </c>
      <c r="L37" s="124"/>
      <c r="O37" s="35"/>
    </row>
    <row r="38" spans="1:15" ht="14.4" hidden="1">
      <c r="A38" s="4"/>
      <c r="B38" s="28">
        <v>16</v>
      </c>
      <c r="C38" s="123"/>
      <c r="D38" s="27"/>
      <c r="E38" s="29"/>
      <c r="F38" s="137">
        <f t="shared" si="0"/>
        <v>0</v>
      </c>
      <c r="G38" s="150"/>
      <c r="H38" s="151"/>
      <c r="I38" s="152">
        <f t="shared" si="1"/>
        <v>0</v>
      </c>
      <c r="J38" s="30">
        <v>0</v>
      </c>
      <c r="K38" s="45">
        <f t="shared" si="6"/>
        <v>0</v>
      </c>
      <c r="L38" s="124"/>
      <c r="O38" s="35"/>
    </row>
    <row r="39" spans="1:15">
      <c r="B39" s="16"/>
      <c r="C39" s="19"/>
      <c r="D39" s="20"/>
      <c r="E39" s="121"/>
      <c r="F39" s="133"/>
      <c r="G39" s="153"/>
      <c r="H39" s="154"/>
      <c r="I39" s="155"/>
      <c r="J39" s="155"/>
      <c r="K39" s="156"/>
      <c r="L39" s="36"/>
    </row>
    <row r="40" spans="1:15">
      <c r="B40" s="17"/>
      <c r="C40" s="21"/>
      <c r="D40" s="186" t="s">
        <v>37</v>
      </c>
      <c r="E40" s="186"/>
      <c r="F40" s="112">
        <f>SUM(F7:F38)</f>
        <v>8495100</v>
      </c>
      <c r="G40" s="31" t="s">
        <v>24</v>
      </c>
      <c r="H40" s="129"/>
      <c r="I40" s="32"/>
      <c r="J40" s="33"/>
      <c r="K40" s="34">
        <f>SUM(K7:K39)</f>
        <v>1042440</v>
      </c>
      <c r="L40" s="37"/>
    </row>
    <row r="41" spans="1:15">
      <c r="B41" s="18"/>
      <c r="C41" s="22"/>
      <c r="D41" s="23"/>
      <c r="E41" s="122"/>
      <c r="F41" s="134"/>
      <c r="G41" s="6"/>
      <c r="H41" s="122"/>
      <c r="I41" s="24"/>
      <c r="J41" s="25"/>
      <c r="K41" s="26"/>
      <c r="L41" s="38"/>
    </row>
    <row r="42" spans="1:15">
      <c r="G42" s="3"/>
      <c r="H42" s="130"/>
      <c r="I42" s="3"/>
      <c r="J42" s="7"/>
      <c r="K42" s="8"/>
      <c r="L42" s="39"/>
    </row>
    <row r="43" spans="1:15" ht="15">
      <c r="J43" s="180" t="s">
        <v>30</v>
      </c>
      <c r="K43" s="181"/>
      <c r="L43" s="41">
        <f>'Daños Edificio'!P38</f>
        <v>0</v>
      </c>
    </row>
    <row r="44" spans="1:15" ht="15">
      <c r="J44" s="182" t="s">
        <v>31</v>
      </c>
      <c r="K44" s="183"/>
      <c r="L44" s="42">
        <f>K40</f>
        <v>1042440</v>
      </c>
    </row>
    <row r="45" spans="1:15" ht="15.6">
      <c r="J45" s="184" t="s">
        <v>32</v>
      </c>
      <c r="K45" s="185"/>
      <c r="L45" s="43">
        <f>SUM(L43:L44)</f>
        <v>1042440</v>
      </c>
    </row>
    <row r="241" ht="12.6" customHeight="1"/>
  </sheetData>
  <mergeCells count="6">
    <mergeCell ref="D4:F4"/>
    <mergeCell ref="G4:L4"/>
    <mergeCell ref="J43:K43"/>
    <mergeCell ref="J44:K44"/>
    <mergeCell ref="J45:K45"/>
    <mergeCell ref="D40:E40"/>
  </mergeCells>
  <phoneticPr fontId="12" type="noConversion"/>
  <hyperlinks>
    <hyperlink ref="O7" r:id="rId1" xr:uid="{F40F60BA-F6C5-4649-868A-91C785A00A71}"/>
    <hyperlink ref="O8" r:id="rId2" xr:uid="{1FB62347-D5D6-4353-BBC2-3E7CD5DCE8E7}"/>
    <hyperlink ref="O9" r:id="rId3" xr:uid="{D8004417-1366-48C4-8B8F-5F403840B9DD}"/>
    <hyperlink ref="O13" r:id="rId4" xr:uid="{4E9139D7-255B-477A-BC0C-D038CE29C397}"/>
    <hyperlink ref="O14" r:id="rId5" xr:uid="{14A73E27-B9DA-4890-BDED-E8030455BADE}"/>
    <hyperlink ref="O15" r:id="rId6" xr:uid="{3B392487-9D9F-40FF-9BFF-382BBB94C8FB}"/>
  </hyperlinks>
  <pageMargins left="0.7" right="0.7" top="0.75" bottom="0.75" header="0.3" footer="0.3"/>
  <pageSetup orientation="portrait" r:id="rId7"/>
  <drawing r:id="rId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Mackarena González</cp:lastModifiedBy>
  <dcterms:created xsi:type="dcterms:W3CDTF">2012-08-01T21:18:35Z</dcterms:created>
  <dcterms:modified xsi:type="dcterms:W3CDTF">2025-04-28T20:56:14Z</dcterms:modified>
</cp:coreProperties>
</file>