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A03CAFB9-FBB1-4205-A1CC-D211185F13BB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3" l="1"/>
  <c r="F8" i="3"/>
  <c r="K8" i="3"/>
  <c r="I11" i="1"/>
  <c r="N11" i="1"/>
  <c r="P11" i="1" s="1"/>
  <c r="Y15" i="1" l="1"/>
  <c r="F7" i="3" l="1"/>
  <c r="F9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9" i="3"/>
  <c r="K9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4" i="3" s="1"/>
  <c r="F11" i="3" l="1"/>
  <c r="K11" i="3"/>
  <c r="L15" i="3" l="1"/>
  <c r="L16" i="3" s="1"/>
</calcChain>
</file>

<file path=xl/sharedStrings.xml><?xml version="1.0" encoding="utf-8"?>
<sst xmlns="http://schemas.openxmlformats.org/spreadsheetml/2006/main" count="61" uniqueCount="52">
  <si>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</si>
  <si>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</si>
  <si>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</si>
  <si>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</si>
  <si>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</si>
  <si>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</si>
  <si>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</si>
  <si>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</si>
  <si>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</si>
  <si>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</si>
  <si>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</si>
  <si>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</si>
  <si>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</si>
  <si>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</si>
  <si>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</si>
  <si>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</si>
  <si>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</si>
  <si>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</si>
  <si>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</si>
  <si>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</si>
  <si>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</si>
  <si>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</si>
  <si>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</si>
  <si>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</si>
  <si>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</si>
  <si>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</si>
  <si>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</si>
  <si>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</si>
  <si>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</si>
  <si>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</si>
  <si>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</si>
  <si>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</si>
  <si>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</si>
  <si>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</si>
  <si>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</si>
  <si>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</si>
  <si>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</si>
  <si>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</si>
  <si>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</si>
  <si>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</si>
  <si>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Congelador vertical 6 gavetas 182 Lts. BD182B</t>
  </si>
  <si>
    <t>https://www.paris.cl/congelador-vertical-6-gavetas-182-lts.-bd182b-MK610NDDZT.html?utm_campaign=organicshopping&amp;utm_medium=organic&amp;utm_source=google</t>
  </si>
  <si>
    <t>Samsung Lavadora de carga frontal 10.5Kg con Eco Bubble™ Blanco Openbox</t>
  </si>
  <si>
    <t>1.1</t>
  </si>
  <si>
    <t>1.2</t>
  </si>
  <si>
    <t>https://www.reuse.cl/products/lavadora-de-carga-frontal-10-5kg-con-eco-bubble%E2%84%A2-blanco-openbox?currency=CLP&amp;utm_medium=cpc&amp;utm_source=google&amp;utm_campaign=Google%20Shopping&amp;stkn=92ff0f138f4a&amp;srsltid=AfmBOorWhLDxqfilONCUCnsOJSzE6Zm_-Pd1Qf3S-__BKbg4dd75DcKh2tk</t>
  </si>
  <si>
    <t xml:space="preserve">Pepe Vila  N° 545 - O, La Reina </t>
  </si>
  <si>
    <t>Sra. María Celeste Moreno Araya</t>
  </si>
  <si>
    <t>Se paga reparacion por servicio tecnico</t>
  </si>
  <si>
    <t>1.3</t>
  </si>
  <si>
    <t>Gastos notariales</t>
  </si>
  <si>
    <t>Clienta no reclama lavadora, ya que se encuentra en funcionamiento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</si>
</sst>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3" fontId="2" fillId="2" borderId="15" xfId="0" applyNumberFormat="1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 wrapText="1"/>
    </xf>
    <xf numFmtId="0" fontId="8" fillId="2" borderId="0" xfId="3" applyFill="1" applyAlignment="1">
      <alignment vertic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1</xdr:rowOff>
    </xdr:from>
    <xdr:to>
      <xdr:col>11</xdr:col>
      <xdr:colOff>231951</xdr:colOff>
      <xdr:row>43</xdr:row>
      <xdr:rowOff>148590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A8CA15B-DB21-ECF8-15CA-A63D495A6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356861"/>
          <a:ext cx="10486566" cy="4130039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45</xdr:row>
      <xdr:rowOff>1</xdr:rowOff>
    </xdr:from>
    <xdr:to>
      <xdr:col>11</xdr:col>
      <xdr:colOff>117851</xdr:colOff>
      <xdr:row>75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5C83605-D23B-0189-81D7-2551586BA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9822181"/>
          <a:ext cx="10370560" cy="48005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reuse.cl/products/lavadora-de-carga-frontal-10-5kg-con-eco-bubble%E2%84%A2-blanco-openbox?currency=CLP&amp;utm_medium=cpc&amp;utm_source=google&amp;utm_campaign=Google%20Shopping&amp;stkn=92ff0f138f4a&amp;srsltid=AfmBOorWhLDxqfilONCUCnsOJSzE6Zm_-Pd1Qf3S-__BKbg4dd75DcKh2tk" TargetMode="External"/><Relationship Id="rId1" Type="http://schemas.openxmlformats.org/officeDocument/2006/relationships/hyperlink" Target="https://www.paris.cl/congelador-vertical-6-gavetas-182-lts.-bd182b-MK610NDDZT.html?utm_campaign=organicshopping&amp;utm_medium=organic&amp;utm_source=google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1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2"/>
      <c r="C2" s="42"/>
      <c r="D2" s="86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2:25" ht="15">
      <c r="B3" s="80" t="s">
        <v>10</v>
      </c>
      <c r="C3" s="42"/>
      <c r="D3" s="79" t="s">
        <v>2</v>
      </c>
      <c r="E3" s="45"/>
      <c r="F3" s="137" t="s">
        <v>0</v>
      </c>
      <c r="G3" s="138"/>
      <c r="H3" s="138"/>
      <c r="I3" s="139"/>
      <c r="J3" s="46"/>
      <c r="K3" s="140" t="s">
        <v>1</v>
      </c>
      <c r="L3" s="140"/>
      <c r="M3" s="141"/>
      <c r="N3" s="141"/>
      <c r="O3" s="141"/>
      <c r="P3" s="141"/>
      <c r="Q3" s="47"/>
      <c r="R3" s="44"/>
      <c r="S3" s="44"/>
      <c r="T3" s="44"/>
      <c r="U3" s="44"/>
      <c r="V3" s="44"/>
      <c r="W3" s="43"/>
    </row>
    <row r="4" spans="2:25" ht="15">
      <c r="B4" s="87"/>
      <c r="C4" s="88"/>
      <c r="D4" s="89"/>
      <c r="E4" s="46"/>
      <c r="F4" s="90"/>
      <c r="G4" s="87"/>
      <c r="H4" s="87"/>
      <c r="I4" s="87"/>
      <c r="J4" s="46"/>
      <c r="K4" s="90"/>
      <c r="L4" s="90"/>
      <c r="M4" s="87"/>
      <c r="N4" s="87"/>
      <c r="O4" s="87"/>
      <c r="P4" s="87"/>
      <c r="Q4" s="47"/>
      <c r="R4" s="44"/>
      <c r="S4" s="44"/>
      <c r="T4" s="44"/>
      <c r="U4" s="44"/>
      <c r="V4" s="44"/>
      <c r="W4" s="43"/>
    </row>
    <row r="5" spans="2:25" ht="15">
      <c r="B5" s="87"/>
      <c r="C5" s="88"/>
      <c r="D5" s="86" t="s">
        <v>33</v>
      </c>
      <c r="E5" s="46"/>
      <c r="F5" s="90"/>
      <c r="G5" s="87"/>
      <c r="H5" s="87"/>
      <c r="I5" s="87"/>
      <c r="J5" s="46"/>
      <c r="K5" s="90"/>
      <c r="L5" s="90"/>
      <c r="M5" s="87"/>
      <c r="N5" s="87"/>
      <c r="O5" s="87"/>
      <c r="P5" s="87"/>
      <c r="Q5" s="47"/>
      <c r="R5" s="44"/>
      <c r="S5" s="44"/>
      <c r="T5" s="44"/>
      <c r="U5" s="44"/>
      <c r="V5" s="44"/>
      <c r="W5" s="43"/>
    </row>
    <row r="6" spans="2:25" ht="15">
      <c r="B6" s="49">
        <v>1</v>
      </c>
      <c r="C6" s="50"/>
      <c r="D6" s="91" t="s">
        <v>39</v>
      </c>
      <c r="E6" s="51"/>
      <c r="F6" s="52" t="s">
        <v>3</v>
      </c>
      <c r="G6" s="49" t="s">
        <v>4</v>
      </c>
      <c r="H6" s="53" t="s">
        <v>5</v>
      </c>
      <c r="I6" s="54" t="s">
        <v>6</v>
      </c>
      <c r="J6" s="48"/>
      <c r="K6" s="52" t="s">
        <v>3</v>
      </c>
      <c r="L6" s="49" t="s">
        <v>4</v>
      </c>
      <c r="M6" s="53" t="s">
        <v>5</v>
      </c>
      <c r="N6" s="54" t="s">
        <v>6</v>
      </c>
      <c r="O6" s="52" t="s">
        <v>7</v>
      </c>
      <c r="P6" s="57" t="s">
        <v>8</v>
      </c>
      <c r="Q6" s="55"/>
      <c r="R6" s="146" t="s">
        <v>9</v>
      </c>
      <c r="S6" s="146"/>
      <c r="T6" s="146"/>
      <c r="U6" s="146"/>
      <c r="V6" s="146"/>
      <c r="W6" s="56"/>
    </row>
    <row r="7" spans="2:25" ht="15">
      <c r="B7" s="92"/>
      <c r="C7" s="42"/>
      <c r="D7" s="131"/>
      <c r="E7" s="58"/>
      <c r="F7" s="60"/>
      <c r="G7" s="61"/>
      <c r="H7" s="62"/>
      <c r="I7" s="62">
        <f t="shared" ref="I7:I33" si="0">+F7*H7</f>
        <v>0</v>
      </c>
      <c r="J7" s="59"/>
      <c r="K7" s="60"/>
      <c r="L7" s="61"/>
      <c r="M7" s="62"/>
      <c r="N7" s="62">
        <f t="shared" ref="N7:N33" si="1">+K7*M7</f>
        <v>0</v>
      </c>
      <c r="O7" s="64">
        <v>0</v>
      </c>
      <c r="P7" s="62">
        <f t="shared" ref="P7:P33" si="2">+(-N7*O7)+N7</f>
        <v>0</v>
      </c>
      <c r="Q7" s="63"/>
      <c r="R7" s="149"/>
      <c r="S7" s="150"/>
      <c r="T7" s="150"/>
      <c r="U7" s="150"/>
      <c r="V7" s="150"/>
      <c r="W7" s="151"/>
    </row>
    <row r="8" spans="2:25" ht="15">
      <c r="B8" s="92"/>
      <c r="C8" s="42"/>
      <c r="D8" s="131"/>
      <c r="E8" s="58"/>
      <c r="F8" s="60"/>
      <c r="G8" s="61"/>
      <c r="H8" s="62"/>
      <c r="I8" s="62">
        <f t="shared" si="0"/>
        <v>0</v>
      </c>
      <c r="J8" s="59"/>
      <c r="K8" s="60"/>
      <c r="L8" s="61"/>
      <c r="M8" s="62"/>
      <c r="N8" s="62">
        <f t="shared" si="1"/>
        <v>0</v>
      </c>
      <c r="O8" s="64">
        <v>0</v>
      </c>
      <c r="P8" s="62">
        <f t="shared" si="2"/>
        <v>0</v>
      </c>
      <c r="Q8" s="63"/>
      <c r="R8" s="149"/>
      <c r="S8" s="150"/>
      <c r="T8" s="150"/>
      <c r="U8" s="150"/>
      <c r="V8" s="150"/>
      <c r="W8" s="151"/>
    </row>
    <row r="9" spans="2:25" ht="13.15" customHeight="1">
      <c r="B9" s="92"/>
      <c r="C9" s="42"/>
      <c r="D9" s="124"/>
      <c r="E9" s="58"/>
      <c r="F9" s="60"/>
      <c r="G9" s="61"/>
      <c r="H9" s="62"/>
      <c r="I9" s="62">
        <f t="shared" si="0"/>
        <v>0</v>
      </c>
      <c r="J9" s="59"/>
      <c r="K9" s="60"/>
      <c r="L9" s="61"/>
      <c r="M9" s="62"/>
      <c r="N9" s="62">
        <f t="shared" si="1"/>
        <v>0</v>
      </c>
      <c r="O9" s="64">
        <v>0</v>
      </c>
      <c r="P9" s="62">
        <f t="shared" si="2"/>
        <v>0</v>
      </c>
      <c r="Q9" s="63"/>
      <c r="R9" s="149"/>
      <c r="S9" s="150"/>
      <c r="T9" s="150"/>
      <c r="U9" s="150"/>
      <c r="V9" s="150"/>
      <c r="W9" s="151"/>
    </row>
    <row r="10" spans="2:25" ht="15">
      <c r="B10" s="92"/>
      <c r="C10" s="42"/>
      <c r="D10" s="124"/>
      <c r="E10" s="58"/>
      <c r="F10" s="60"/>
      <c r="G10" s="61"/>
      <c r="H10" s="62"/>
      <c r="I10" s="62">
        <f t="shared" si="0"/>
        <v>0</v>
      </c>
      <c r="J10" s="59"/>
      <c r="K10" s="60"/>
      <c r="L10" s="61"/>
      <c r="M10" s="62"/>
      <c r="N10" s="62">
        <f t="shared" si="1"/>
        <v>0</v>
      </c>
      <c r="O10" s="64">
        <v>0</v>
      </c>
      <c r="P10" s="62">
        <f t="shared" si="2"/>
        <v>0</v>
      </c>
      <c r="Q10" s="63"/>
      <c r="R10" s="149"/>
      <c r="S10" s="150"/>
      <c r="T10" s="150"/>
      <c r="U10" s="150"/>
      <c r="V10" s="150"/>
      <c r="W10" s="151"/>
    </row>
    <row r="11" spans="2:25" ht="15">
      <c r="B11" s="92"/>
      <c r="C11" s="42"/>
      <c r="D11" s="124"/>
      <c r="E11" s="58"/>
      <c r="F11" s="60"/>
      <c r="G11" s="61"/>
      <c r="H11" s="62"/>
      <c r="I11" s="62">
        <f t="shared" si="0"/>
        <v>0</v>
      </c>
      <c r="J11" s="59"/>
      <c r="K11" s="60"/>
      <c r="L11" s="61"/>
      <c r="M11" s="62"/>
      <c r="N11" s="62">
        <f t="shared" si="1"/>
        <v>0</v>
      </c>
      <c r="O11" s="64">
        <v>0</v>
      </c>
      <c r="P11" s="62">
        <f t="shared" si="2"/>
        <v>0</v>
      </c>
      <c r="Q11" s="63"/>
      <c r="R11" s="149"/>
      <c r="S11" s="150"/>
      <c r="T11" s="150"/>
      <c r="U11" s="150"/>
      <c r="V11" s="150"/>
      <c r="W11" s="151"/>
    </row>
    <row r="12" spans="2:25" ht="13.9" customHeight="1">
      <c r="B12" s="92"/>
      <c r="C12" s="42"/>
      <c r="D12" s="124"/>
      <c r="E12" s="58"/>
      <c r="F12" s="60"/>
      <c r="G12" s="61"/>
      <c r="H12" s="62"/>
      <c r="I12" s="62">
        <f t="shared" si="0"/>
        <v>0</v>
      </c>
      <c r="J12" s="59"/>
      <c r="K12" s="60"/>
      <c r="L12" s="61"/>
      <c r="M12" s="62"/>
      <c r="N12" s="62">
        <f t="shared" si="1"/>
        <v>0</v>
      </c>
      <c r="O12" s="64">
        <v>0</v>
      </c>
      <c r="P12" s="62">
        <f t="shared" si="2"/>
        <v>0</v>
      </c>
      <c r="Q12" s="63"/>
      <c r="R12" s="149"/>
      <c r="S12" s="150"/>
      <c r="T12" s="150"/>
      <c r="U12" s="150"/>
      <c r="V12" s="150"/>
      <c r="W12" s="151"/>
    </row>
    <row r="13" spans="2:25" ht="15">
      <c r="B13" s="92"/>
      <c r="C13" s="42"/>
      <c r="D13" s="124"/>
      <c r="E13" s="58"/>
      <c r="F13" s="60"/>
      <c r="G13" s="61"/>
      <c r="H13" s="62"/>
      <c r="I13" s="62">
        <f t="shared" si="0"/>
        <v>0</v>
      </c>
      <c r="J13" s="59"/>
      <c r="K13" s="60"/>
      <c r="L13" s="61"/>
      <c r="M13" s="62"/>
      <c r="N13" s="62">
        <f t="shared" si="1"/>
        <v>0</v>
      </c>
      <c r="O13" s="64">
        <v>0</v>
      </c>
      <c r="P13" s="62">
        <f t="shared" si="2"/>
        <v>0</v>
      </c>
      <c r="Q13" s="63"/>
      <c r="R13" s="149"/>
      <c r="S13" s="150"/>
      <c r="T13" s="150"/>
      <c r="U13" s="150"/>
      <c r="V13" s="150"/>
      <c r="W13" s="151"/>
    </row>
    <row r="14" spans="2:25" ht="15">
      <c r="B14" s="92"/>
      <c r="C14" s="42"/>
      <c r="D14" s="124"/>
      <c r="E14" s="58"/>
      <c r="F14" s="60"/>
      <c r="G14" s="61"/>
      <c r="H14" s="62"/>
      <c r="I14" s="62">
        <f t="shared" si="0"/>
        <v>0</v>
      </c>
      <c r="J14" s="59"/>
      <c r="K14" s="60"/>
      <c r="L14" s="61"/>
      <c r="M14" s="62"/>
      <c r="N14" s="62">
        <f t="shared" si="1"/>
        <v>0</v>
      </c>
      <c r="O14" s="64">
        <v>0</v>
      </c>
      <c r="P14" s="62">
        <f t="shared" si="2"/>
        <v>0</v>
      </c>
      <c r="Q14" s="63"/>
      <c r="R14" s="149"/>
      <c r="S14" s="150"/>
      <c r="T14" s="150"/>
      <c r="U14" s="150"/>
      <c r="V14" s="150"/>
      <c r="W14" s="151"/>
    </row>
    <row r="15" spans="2:25" ht="15">
      <c r="B15" s="92"/>
      <c r="C15" s="42"/>
      <c r="D15" s="124"/>
      <c r="E15" s="58"/>
      <c r="F15" s="60"/>
      <c r="G15" s="61"/>
      <c r="H15" s="62"/>
      <c r="I15" s="62">
        <f t="shared" si="0"/>
        <v>0</v>
      </c>
      <c r="J15" s="59"/>
      <c r="K15" s="60"/>
      <c r="L15" s="61"/>
      <c r="M15" s="62"/>
      <c r="N15" s="62">
        <f t="shared" si="1"/>
        <v>0</v>
      </c>
      <c r="O15" s="64">
        <v>0</v>
      </c>
      <c r="P15" s="62">
        <f t="shared" si="2"/>
        <v>0</v>
      </c>
      <c r="Q15" s="63"/>
      <c r="R15" s="149"/>
      <c r="S15" s="150"/>
      <c r="T15" s="150"/>
      <c r="U15" s="150"/>
      <c r="V15" s="150"/>
      <c r="W15" s="151"/>
      <c r="Y15" s="1" t="str">
        <f t="shared" ref="Y15" si="3">LOWER(D15)</f>
        <v/>
      </c>
    </row>
    <row r="16" spans="2:25" ht="15">
      <c r="B16" s="92"/>
      <c r="C16" s="42"/>
      <c r="D16" s="124"/>
      <c r="E16" s="58"/>
      <c r="F16" s="60"/>
      <c r="G16" s="61"/>
      <c r="H16" s="62"/>
      <c r="I16" s="62">
        <f t="shared" si="0"/>
        <v>0</v>
      </c>
      <c r="J16" s="59"/>
      <c r="K16" s="60"/>
      <c r="L16" s="61"/>
      <c r="M16" s="62"/>
      <c r="N16" s="62">
        <f t="shared" si="1"/>
        <v>0</v>
      </c>
      <c r="O16" s="64">
        <v>0</v>
      </c>
      <c r="P16" s="62">
        <f t="shared" si="2"/>
        <v>0</v>
      </c>
      <c r="Q16" s="63"/>
      <c r="R16" s="110"/>
      <c r="S16" s="111"/>
      <c r="T16" s="111"/>
      <c r="U16" s="111"/>
      <c r="V16" s="111"/>
      <c r="W16" s="112"/>
    </row>
    <row r="17" spans="2:23" ht="15">
      <c r="B17" s="92"/>
      <c r="C17" s="42"/>
      <c r="D17" s="124"/>
      <c r="E17" s="58"/>
      <c r="F17" s="60"/>
      <c r="G17" s="61"/>
      <c r="H17" s="62"/>
      <c r="I17" s="62">
        <f t="shared" si="0"/>
        <v>0</v>
      </c>
      <c r="J17" s="59"/>
      <c r="K17" s="60"/>
      <c r="L17" s="61"/>
      <c r="M17" s="62"/>
      <c r="N17" s="62">
        <f t="shared" si="1"/>
        <v>0</v>
      </c>
      <c r="O17" s="64">
        <v>0</v>
      </c>
      <c r="P17" s="62">
        <f t="shared" si="2"/>
        <v>0</v>
      </c>
      <c r="Q17" s="63"/>
      <c r="R17" s="110"/>
      <c r="S17" s="111"/>
      <c r="T17" s="111"/>
      <c r="U17" s="111"/>
      <c r="V17" s="111"/>
      <c r="W17" s="112"/>
    </row>
    <row r="18" spans="2:23" ht="15">
      <c r="B18" s="92"/>
      <c r="C18" s="42"/>
      <c r="D18" s="124"/>
      <c r="E18" s="58"/>
      <c r="F18" s="60"/>
      <c r="G18" s="61"/>
      <c r="H18" s="62"/>
      <c r="I18" s="62">
        <f t="shared" si="0"/>
        <v>0</v>
      </c>
      <c r="J18" s="59"/>
      <c r="K18" s="60"/>
      <c r="L18" s="61"/>
      <c r="M18" s="62"/>
      <c r="N18" s="62">
        <f t="shared" si="1"/>
        <v>0</v>
      </c>
      <c r="O18" s="64">
        <v>0</v>
      </c>
      <c r="P18" s="62">
        <f t="shared" si="2"/>
        <v>0</v>
      </c>
      <c r="Q18" s="63"/>
      <c r="R18" s="110"/>
      <c r="S18" s="111"/>
      <c r="T18" s="111"/>
      <c r="U18" s="111"/>
      <c r="V18" s="111"/>
      <c r="W18" s="112"/>
    </row>
    <row r="19" spans="2:23" ht="15">
      <c r="B19" s="92"/>
      <c r="C19" s="42"/>
      <c r="D19" s="124"/>
      <c r="E19" s="58"/>
      <c r="F19" s="60"/>
      <c r="G19" s="61"/>
      <c r="H19" s="62"/>
      <c r="I19" s="62">
        <f t="shared" si="0"/>
        <v>0</v>
      </c>
      <c r="J19" s="59"/>
      <c r="K19" s="60"/>
      <c r="L19" s="61"/>
      <c r="M19" s="62"/>
      <c r="N19" s="62">
        <f t="shared" si="1"/>
        <v>0</v>
      </c>
      <c r="O19" s="64">
        <v>0</v>
      </c>
      <c r="P19" s="62">
        <f t="shared" si="2"/>
        <v>0</v>
      </c>
      <c r="Q19" s="63"/>
      <c r="R19" s="110"/>
      <c r="S19" s="111"/>
      <c r="T19" s="111"/>
      <c r="U19" s="111"/>
      <c r="V19" s="111"/>
      <c r="W19" s="112"/>
    </row>
    <row r="20" spans="2:23" ht="15">
      <c r="B20" s="92"/>
      <c r="C20" s="42"/>
      <c r="D20" s="124"/>
      <c r="E20" s="58"/>
      <c r="F20" s="60"/>
      <c r="G20" s="61"/>
      <c r="H20" s="62"/>
      <c r="I20" s="62">
        <f t="shared" si="0"/>
        <v>0</v>
      </c>
      <c r="J20" s="59"/>
      <c r="K20" s="60"/>
      <c r="L20" s="61"/>
      <c r="M20" s="62"/>
      <c r="N20" s="62">
        <f t="shared" si="1"/>
        <v>0</v>
      </c>
      <c r="O20" s="64">
        <v>0</v>
      </c>
      <c r="P20" s="62">
        <f t="shared" si="2"/>
        <v>0</v>
      </c>
      <c r="Q20" s="63"/>
      <c r="R20" s="110"/>
      <c r="S20" s="111"/>
      <c r="T20" s="111"/>
      <c r="U20" s="111"/>
      <c r="V20" s="111"/>
      <c r="W20" s="112"/>
    </row>
    <row r="21" spans="2:23" ht="15">
      <c r="B21" s="92"/>
      <c r="C21" s="42"/>
      <c r="D21" s="124"/>
      <c r="E21" s="58"/>
      <c r="F21" s="60"/>
      <c r="G21" s="61"/>
      <c r="H21" s="62"/>
      <c r="I21" s="62">
        <f t="shared" si="0"/>
        <v>0</v>
      </c>
      <c r="J21" s="59"/>
      <c r="K21" s="60"/>
      <c r="L21" s="61"/>
      <c r="M21" s="62"/>
      <c r="N21" s="62">
        <f t="shared" si="1"/>
        <v>0</v>
      </c>
      <c r="O21" s="64">
        <v>0</v>
      </c>
      <c r="P21" s="62">
        <f t="shared" si="2"/>
        <v>0</v>
      </c>
      <c r="Q21" s="63"/>
      <c r="R21" s="110"/>
      <c r="S21" s="111"/>
      <c r="T21" s="111"/>
      <c r="U21" s="111"/>
      <c r="V21" s="111"/>
      <c r="W21" s="112"/>
    </row>
    <row r="22" spans="2:23" ht="15">
      <c r="B22" s="92"/>
      <c r="C22" s="42"/>
      <c r="D22" s="124"/>
      <c r="E22" s="58"/>
      <c r="F22" s="60"/>
      <c r="G22" s="61"/>
      <c r="H22" s="62"/>
      <c r="I22" s="62">
        <f t="shared" si="0"/>
        <v>0</v>
      </c>
      <c r="J22" s="59"/>
      <c r="K22" s="60"/>
      <c r="L22" s="61"/>
      <c r="M22" s="62"/>
      <c r="N22" s="62">
        <f t="shared" si="1"/>
        <v>0</v>
      </c>
      <c r="O22" s="64">
        <v>0</v>
      </c>
      <c r="P22" s="62">
        <f t="shared" si="2"/>
        <v>0</v>
      </c>
      <c r="Q22" s="63"/>
      <c r="R22" s="110"/>
      <c r="S22" s="111"/>
      <c r="T22" s="111"/>
      <c r="U22" s="111"/>
      <c r="V22" s="111"/>
      <c r="W22" s="112"/>
    </row>
    <row r="23" spans="2:23" ht="15">
      <c r="B23" s="92"/>
      <c r="C23" s="42"/>
      <c r="D23" s="124"/>
      <c r="E23" s="58"/>
      <c r="F23" s="60"/>
      <c r="G23" s="61"/>
      <c r="H23" s="62"/>
      <c r="I23" s="62">
        <f t="shared" si="0"/>
        <v>0</v>
      </c>
      <c r="J23" s="59"/>
      <c r="K23" s="60"/>
      <c r="L23" s="61"/>
      <c r="M23" s="62"/>
      <c r="N23" s="62">
        <f t="shared" si="1"/>
        <v>0</v>
      </c>
      <c r="O23" s="64">
        <v>0</v>
      </c>
      <c r="P23" s="62">
        <f t="shared" si="2"/>
        <v>0</v>
      </c>
      <c r="Q23" s="63"/>
      <c r="R23" s="110"/>
      <c r="S23" s="111"/>
      <c r="T23" s="111"/>
      <c r="U23" s="111"/>
      <c r="V23" s="111"/>
      <c r="W23" s="112"/>
    </row>
    <row r="24" spans="2:23" ht="15">
      <c r="B24" s="92"/>
      <c r="C24" s="42"/>
      <c r="D24" s="124"/>
      <c r="E24" s="58"/>
      <c r="F24" s="60"/>
      <c r="G24" s="61"/>
      <c r="H24" s="62"/>
      <c r="I24" s="62">
        <f t="shared" si="0"/>
        <v>0</v>
      </c>
      <c r="J24" s="59"/>
      <c r="K24" s="60"/>
      <c r="L24" s="61"/>
      <c r="M24" s="62"/>
      <c r="N24" s="62">
        <f t="shared" si="1"/>
        <v>0</v>
      </c>
      <c r="O24" s="64">
        <v>0</v>
      </c>
      <c r="P24" s="62">
        <f t="shared" si="2"/>
        <v>0</v>
      </c>
      <c r="Q24" s="63"/>
      <c r="R24" s="110"/>
      <c r="S24" s="111"/>
      <c r="T24" s="111"/>
      <c r="U24" s="111"/>
      <c r="V24" s="111"/>
      <c r="W24" s="112"/>
    </row>
    <row r="25" spans="2:23" ht="15">
      <c r="B25" s="92"/>
      <c r="C25" s="42"/>
      <c r="D25" s="124"/>
      <c r="E25" s="58"/>
      <c r="F25" s="60"/>
      <c r="G25" s="61"/>
      <c r="H25" s="62"/>
      <c r="I25" s="62">
        <f t="shared" si="0"/>
        <v>0</v>
      </c>
      <c r="J25" s="59"/>
      <c r="K25" s="60"/>
      <c r="L25" s="61"/>
      <c r="M25" s="62"/>
      <c r="N25" s="62">
        <f t="shared" si="1"/>
        <v>0</v>
      </c>
      <c r="O25" s="64">
        <v>0</v>
      </c>
      <c r="P25" s="62">
        <f t="shared" si="2"/>
        <v>0</v>
      </c>
      <c r="Q25" s="63"/>
      <c r="R25" s="110"/>
      <c r="S25" s="111"/>
      <c r="T25" s="111"/>
      <c r="U25" s="111"/>
      <c r="V25" s="111"/>
      <c r="W25" s="112"/>
    </row>
    <row r="26" spans="2:23" ht="15">
      <c r="B26" s="92"/>
      <c r="C26" s="42"/>
      <c r="D26" s="124"/>
      <c r="E26" s="58"/>
      <c r="F26" s="60"/>
      <c r="G26" s="61"/>
      <c r="H26" s="62"/>
      <c r="I26" s="62">
        <f t="shared" si="0"/>
        <v>0</v>
      </c>
      <c r="J26" s="59"/>
      <c r="K26" s="60"/>
      <c r="L26" s="61"/>
      <c r="M26" s="62"/>
      <c r="N26" s="62">
        <f t="shared" si="1"/>
        <v>0</v>
      </c>
      <c r="O26" s="64">
        <v>0</v>
      </c>
      <c r="P26" s="62">
        <f t="shared" si="2"/>
        <v>0</v>
      </c>
      <c r="Q26" s="63"/>
      <c r="R26" s="110"/>
      <c r="S26" s="111"/>
      <c r="T26" s="111"/>
      <c r="U26" s="111"/>
      <c r="V26" s="111"/>
      <c r="W26" s="112"/>
    </row>
    <row r="27" spans="2:23" ht="15">
      <c r="B27" s="92"/>
      <c r="C27" s="42"/>
      <c r="D27" s="124"/>
      <c r="E27" s="58"/>
      <c r="F27" s="60"/>
      <c r="G27" s="61"/>
      <c r="H27" s="62"/>
      <c r="I27" s="62">
        <f t="shared" si="0"/>
        <v>0</v>
      </c>
      <c r="J27" s="59"/>
      <c r="K27" s="121"/>
      <c r="L27" s="122"/>
      <c r="M27" s="123"/>
      <c r="N27" s="62">
        <f t="shared" si="1"/>
        <v>0</v>
      </c>
      <c r="O27" s="64">
        <v>0</v>
      </c>
      <c r="P27" s="62">
        <f t="shared" si="2"/>
        <v>0</v>
      </c>
      <c r="Q27" s="63"/>
      <c r="R27" s="152"/>
      <c r="S27" s="153"/>
      <c r="T27" s="153"/>
      <c r="U27" s="153"/>
      <c r="V27" s="153"/>
      <c r="W27" s="154"/>
    </row>
    <row r="28" spans="2:23" ht="15" customHeight="1">
      <c r="B28" s="92"/>
      <c r="C28" s="42"/>
      <c r="D28" s="124"/>
      <c r="E28" s="58"/>
      <c r="F28" s="60"/>
      <c r="G28" s="61"/>
      <c r="H28" s="62"/>
      <c r="I28" s="62">
        <f t="shared" si="0"/>
        <v>0</v>
      </c>
      <c r="J28" s="59"/>
      <c r="K28" s="60"/>
      <c r="L28" s="61"/>
      <c r="M28" s="62"/>
      <c r="N28" s="62">
        <f t="shared" si="1"/>
        <v>0</v>
      </c>
      <c r="O28" s="64">
        <v>0</v>
      </c>
      <c r="P28" s="62">
        <f t="shared" si="2"/>
        <v>0</v>
      </c>
      <c r="Q28" s="63"/>
      <c r="R28" s="110"/>
      <c r="S28" s="111"/>
      <c r="T28" s="111"/>
      <c r="U28" s="111"/>
      <c r="V28" s="111"/>
      <c r="W28" s="112"/>
    </row>
    <row r="29" spans="2:23" ht="15">
      <c r="B29" s="92"/>
      <c r="C29" s="42"/>
      <c r="D29" s="124"/>
      <c r="E29" s="58"/>
      <c r="F29" s="60"/>
      <c r="G29" s="61"/>
      <c r="H29" s="62"/>
      <c r="I29" s="62">
        <f t="shared" si="0"/>
        <v>0</v>
      </c>
      <c r="J29" s="59"/>
      <c r="K29" s="121"/>
      <c r="L29" s="122"/>
      <c r="M29" s="123"/>
      <c r="N29" s="62">
        <f t="shared" si="1"/>
        <v>0</v>
      </c>
      <c r="O29" s="64">
        <v>0</v>
      </c>
      <c r="P29" s="62">
        <f t="shared" si="2"/>
        <v>0</v>
      </c>
      <c r="Q29" s="63"/>
      <c r="R29" s="152"/>
      <c r="S29" s="153"/>
      <c r="T29" s="153"/>
      <c r="U29" s="153"/>
      <c r="V29" s="153"/>
      <c r="W29" s="154"/>
    </row>
    <row r="30" spans="2:23" ht="15">
      <c r="B30" s="92"/>
      <c r="C30" s="42"/>
      <c r="D30" s="124"/>
      <c r="E30" s="58"/>
      <c r="F30" s="60"/>
      <c r="G30" s="61"/>
      <c r="H30" s="62"/>
      <c r="I30" s="62">
        <f t="shared" si="0"/>
        <v>0</v>
      </c>
      <c r="J30" s="59"/>
      <c r="K30" s="60"/>
      <c r="L30" s="61"/>
      <c r="M30" s="62"/>
      <c r="N30" s="62">
        <f t="shared" si="1"/>
        <v>0</v>
      </c>
      <c r="O30" s="64">
        <v>0</v>
      </c>
      <c r="P30" s="62">
        <f t="shared" si="2"/>
        <v>0</v>
      </c>
      <c r="Q30" s="63"/>
      <c r="R30" s="110"/>
      <c r="S30" s="111"/>
      <c r="T30" s="111"/>
      <c r="U30" s="111"/>
      <c r="V30" s="111"/>
      <c r="W30" s="112"/>
    </row>
    <row r="31" spans="2:23" ht="15">
      <c r="B31" s="92"/>
      <c r="C31" s="42"/>
      <c r="D31" s="124"/>
      <c r="E31" s="58"/>
      <c r="F31" s="60"/>
      <c r="G31" s="61"/>
      <c r="H31" s="62"/>
      <c r="I31" s="62">
        <f t="shared" si="0"/>
        <v>0</v>
      </c>
      <c r="J31" s="59"/>
      <c r="K31" s="60"/>
      <c r="L31" s="61"/>
      <c r="M31" s="62"/>
      <c r="N31" s="62">
        <f t="shared" si="1"/>
        <v>0</v>
      </c>
      <c r="O31" s="64">
        <v>0</v>
      </c>
      <c r="P31" s="62">
        <f t="shared" si="2"/>
        <v>0</v>
      </c>
      <c r="Q31" s="63"/>
      <c r="R31" s="110"/>
      <c r="S31" s="111"/>
      <c r="T31" s="111"/>
      <c r="U31" s="111"/>
      <c r="V31" s="111"/>
      <c r="W31" s="112"/>
    </row>
    <row r="32" spans="2:23" ht="15">
      <c r="B32" s="92"/>
      <c r="C32" s="42"/>
      <c r="D32" s="124"/>
      <c r="E32" s="58"/>
      <c r="F32" s="60"/>
      <c r="G32" s="61"/>
      <c r="H32" s="62"/>
      <c r="I32" s="62">
        <f t="shared" si="0"/>
        <v>0</v>
      </c>
      <c r="J32" s="59"/>
      <c r="K32" s="121"/>
      <c r="L32" s="122"/>
      <c r="M32" s="123"/>
      <c r="N32" s="62">
        <f t="shared" si="1"/>
        <v>0</v>
      </c>
      <c r="O32" s="64">
        <v>0</v>
      </c>
      <c r="P32" s="62">
        <f t="shared" si="2"/>
        <v>0</v>
      </c>
      <c r="Q32" s="63"/>
      <c r="R32" s="152"/>
      <c r="S32" s="153"/>
      <c r="T32" s="153"/>
      <c r="U32" s="153"/>
      <c r="V32" s="153"/>
      <c r="W32" s="154"/>
    </row>
    <row r="33" spans="2:23" ht="15">
      <c r="B33" s="92"/>
      <c r="C33" s="42"/>
      <c r="D33" s="124"/>
      <c r="E33" s="58"/>
      <c r="F33" s="60"/>
      <c r="G33" s="61"/>
      <c r="H33" s="62"/>
      <c r="I33" s="62">
        <f t="shared" si="0"/>
        <v>0</v>
      </c>
      <c r="J33" s="59"/>
      <c r="K33" s="121"/>
      <c r="L33" s="122"/>
      <c r="M33" s="123"/>
      <c r="N33" s="62">
        <f t="shared" si="1"/>
        <v>0</v>
      </c>
      <c r="O33" s="64">
        <v>0</v>
      </c>
      <c r="P33" s="62">
        <f t="shared" si="2"/>
        <v>0</v>
      </c>
      <c r="Q33" s="63"/>
      <c r="R33" s="152"/>
      <c r="S33" s="153"/>
      <c r="T33" s="153"/>
      <c r="U33" s="153"/>
      <c r="V33" s="153"/>
      <c r="W33" s="154"/>
    </row>
    <row r="34" spans="2:23" ht="14.25"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</row>
    <row r="35" spans="2:23" ht="13.9" customHeight="1">
      <c r="B35" s="65"/>
      <c r="C35" s="42"/>
      <c r="D35" s="93"/>
      <c r="E35" s="81"/>
      <c r="F35" s="147" t="s">
        <v>38</v>
      </c>
      <c r="G35" s="148"/>
      <c r="H35" s="148"/>
      <c r="I35" s="94">
        <f>SUM(I7:I33)</f>
        <v>0</v>
      </c>
      <c r="J35" s="59"/>
      <c r="K35" s="147" t="s">
        <v>11</v>
      </c>
      <c r="L35" s="148"/>
      <c r="M35" s="148"/>
      <c r="N35" s="148"/>
      <c r="O35" s="148"/>
      <c r="P35" s="95">
        <f>SUM(P6:P33)</f>
        <v>0</v>
      </c>
      <c r="Q35" s="66"/>
      <c r="R35" s="67"/>
      <c r="S35" s="67"/>
      <c r="T35" s="67"/>
      <c r="U35" s="67"/>
      <c r="V35" s="67"/>
      <c r="W35" s="68"/>
    </row>
    <row r="36" spans="2:23" ht="15">
      <c r="B36" s="65"/>
      <c r="C36" s="42"/>
      <c r="D36" s="96"/>
      <c r="E36" s="96"/>
      <c r="F36" s="142" t="s">
        <v>12</v>
      </c>
      <c r="G36" s="143"/>
      <c r="H36" s="143"/>
      <c r="I36" s="97">
        <f>SUM(I35:I35)</f>
        <v>0</v>
      </c>
      <c r="J36" s="59"/>
      <c r="K36" s="142" t="s">
        <v>12</v>
      </c>
      <c r="L36" s="143"/>
      <c r="M36" s="143"/>
      <c r="N36" s="143"/>
      <c r="O36" s="143"/>
      <c r="P36" s="98">
        <f>SUM(P35:P35)</f>
        <v>0</v>
      </c>
      <c r="Q36" s="69"/>
      <c r="R36" s="70"/>
      <c r="S36" s="70"/>
      <c r="T36" s="70"/>
      <c r="U36" s="70"/>
      <c r="V36" s="70"/>
      <c r="W36" s="71"/>
    </row>
    <row r="37" spans="2:23" ht="15">
      <c r="B37" s="65"/>
      <c r="C37" s="42"/>
      <c r="D37" s="96"/>
      <c r="E37" s="99"/>
      <c r="F37" s="85"/>
      <c r="G37" s="144" t="s">
        <v>34</v>
      </c>
      <c r="H37" s="144"/>
      <c r="I37" s="100">
        <f>I36*19%</f>
        <v>0</v>
      </c>
      <c r="J37" s="72"/>
      <c r="K37" s="145" t="s">
        <v>35</v>
      </c>
      <c r="L37" s="144"/>
      <c r="M37" s="144"/>
      <c r="N37" s="144"/>
      <c r="O37" s="144"/>
      <c r="P37" s="101">
        <f>P36*19%</f>
        <v>0</v>
      </c>
      <c r="Q37" s="69"/>
      <c r="R37" s="70"/>
      <c r="S37" s="70"/>
      <c r="T37" s="70"/>
      <c r="U37" s="70"/>
      <c r="V37" s="70"/>
      <c r="W37" s="71"/>
    </row>
    <row r="38" spans="2:23" ht="15">
      <c r="B38" s="65"/>
      <c r="C38" s="42"/>
      <c r="D38" s="42"/>
      <c r="E38" s="102"/>
      <c r="F38" s="83"/>
      <c r="G38" s="135" t="s">
        <v>36</v>
      </c>
      <c r="H38" s="135"/>
      <c r="I38" s="103">
        <f>+I36+I37</f>
        <v>0</v>
      </c>
      <c r="J38" s="59"/>
      <c r="K38" s="136" t="s">
        <v>13</v>
      </c>
      <c r="L38" s="135"/>
      <c r="M38" s="135"/>
      <c r="N38" s="135"/>
      <c r="O38" s="135"/>
      <c r="P38" s="107">
        <f>SUM(P36:P37)</f>
        <v>0</v>
      </c>
      <c r="Q38" s="74"/>
      <c r="R38" s="70"/>
      <c r="S38" s="70"/>
      <c r="T38" s="70"/>
      <c r="U38" s="70"/>
      <c r="V38" s="70"/>
      <c r="W38" s="71"/>
    </row>
    <row r="39" spans="2:23" ht="15">
      <c r="B39" s="65"/>
      <c r="C39" s="42"/>
      <c r="D39" s="96"/>
      <c r="E39" s="104"/>
      <c r="F39" s="83"/>
      <c r="G39" s="84"/>
      <c r="H39" s="84"/>
      <c r="I39" s="105"/>
      <c r="J39" s="59"/>
      <c r="K39" s="83"/>
      <c r="L39" s="84"/>
      <c r="M39" s="84"/>
      <c r="N39" s="84"/>
      <c r="O39" s="84"/>
      <c r="P39" s="73"/>
      <c r="Q39" s="74"/>
      <c r="R39" s="70"/>
      <c r="S39" s="70"/>
      <c r="T39" s="70"/>
      <c r="U39" s="70"/>
      <c r="V39" s="70"/>
      <c r="W39" s="71"/>
    </row>
    <row r="40" spans="2:23" ht="15">
      <c r="B40" s="65"/>
      <c r="C40" s="42"/>
      <c r="D40" s="96"/>
      <c r="E40" s="82"/>
      <c r="F40" s="133"/>
      <c r="G40" s="134"/>
      <c r="H40" s="134"/>
      <c r="I40" s="106"/>
      <c r="J40" s="59"/>
      <c r="K40" s="133"/>
      <c r="L40" s="134"/>
      <c r="M40" s="134"/>
      <c r="N40" s="134"/>
      <c r="O40" s="134"/>
      <c r="P40" s="75"/>
      <c r="Q40" s="75"/>
      <c r="R40" s="75"/>
      <c r="S40" s="75"/>
      <c r="T40" s="76"/>
      <c r="U40" s="76"/>
      <c r="V40" s="76"/>
      <c r="W40" s="77"/>
    </row>
  </sheetData>
  <mergeCells count="26"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6"/>
  <sheetViews>
    <sheetView showGridLines="0" tabSelected="1" zoomScaleNormal="100" workbookViewId="0">
      <selection activeCell="O20" sqref="O20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9.7109375" style="2" customWidth="1"/>
    <col min="5" max="5" width="13.5703125" style="113" customWidth="1"/>
    <col min="6" max="6" width="14.7109375" style="113" customWidth="1"/>
    <col min="7" max="7" width="6" style="2" customWidth="1"/>
    <col min="8" max="8" width="12.7109375" style="113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35" style="37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78"/>
    </row>
    <row r="3" spans="1:15">
      <c r="C3" s="78"/>
    </row>
    <row r="4" spans="1:15">
      <c r="B4" s="9" t="s">
        <v>26</v>
      </c>
      <c r="C4" s="9" t="s">
        <v>25</v>
      </c>
      <c r="D4" s="155" t="s">
        <v>14</v>
      </c>
      <c r="E4" s="155"/>
      <c r="F4" s="155"/>
      <c r="G4" s="155" t="s">
        <v>15</v>
      </c>
      <c r="H4" s="155"/>
      <c r="I4" s="155"/>
      <c r="J4" s="155"/>
      <c r="K4" s="155"/>
      <c r="L4" s="155"/>
    </row>
    <row r="5" spans="1:15">
      <c r="B5" s="5"/>
      <c r="C5" s="109" t="s">
        <v>47</v>
      </c>
      <c r="D5" s="10" t="s">
        <v>16</v>
      </c>
      <c r="E5" s="114" t="s">
        <v>18</v>
      </c>
      <c r="F5" s="127" t="s">
        <v>18</v>
      </c>
      <c r="G5" s="14" t="s">
        <v>16</v>
      </c>
      <c r="H5" s="114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09" t="s">
        <v>46</v>
      </c>
      <c r="D6" s="12"/>
      <c r="E6" s="115" t="s">
        <v>17</v>
      </c>
      <c r="F6" s="128" t="s">
        <v>22</v>
      </c>
      <c r="G6" s="15"/>
      <c r="H6" s="115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25.5">
      <c r="A7" s="4"/>
      <c r="B7" s="132" t="s">
        <v>43</v>
      </c>
      <c r="C7" s="163" t="s">
        <v>40</v>
      </c>
      <c r="D7" s="165">
        <v>1</v>
      </c>
      <c r="E7" s="166">
        <v>200000</v>
      </c>
      <c r="F7" s="167">
        <f t="shared" ref="F7:F9" si="0">E7*D7</f>
        <v>200000</v>
      </c>
      <c r="G7" s="165">
        <v>1</v>
      </c>
      <c r="H7" s="168">
        <v>200000</v>
      </c>
      <c r="I7" s="166">
        <f>H7*G7</f>
        <v>200000</v>
      </c>
      <c r="J7" s="169">
        <v>0</v>
      </c>
      <c r="K7" s="170">
        <f>ROUND(I7-(I7*J7),2)</f>
        <v>200000</v>
      </c>
      <c r="L7" s="164" t="s">
        <v>48</v>
      </c>
      <c r="O7" s="172" t="s">
        <v>41</v>
      </c>
    </row>
    <row r="8" spans="1:15" ht="15">
      <c r="A8" s="4"/>
      <c r="B8" s="132" t="s">
        <v>44</v>
      </c>
      <c r="C8" s="163" t="s">
        <v>50</v>
      </c>
      <c r="D8" s="165">
        <v>1</v>
      </c>
      <c r="E8" s="166">
        <v>10000</v>
      </c>
      <c r="F8" s="167">
        <f>+D8*E8</f>
        <v>10000</v>
      </c>
      <c r="G8" s="165">
        <v>1</v>
      </c>
      <c r="H8" s="168">
        <v>10000</v>
      </c>
      <c r="I8" s="166">
        <f>G8*H8</f>
        <v>10000</v>
      </c>
      <c r="J8" s="169">
        <v>0</v>
      </c>
      <c r="K8" s="170">
        <f>I8</f>
        <v>10000</v>
      </c>
      <c r="L8" s="164"/>
      <c r="O8" s="172"/>
    </row>
    <row r="9" spans="1:15" ht="25.5">
      <c r="A9" s="4"/>
      <c r="B9" s="132" t="s">
        <v>49</v>
      </c>
      <c r="C9" s="171" t="s">
        <v>42</v>
      </c>
      <c r="D9" s="165"/>
      <c r="E9" s="166"/>
      <c r="F9" s="167">
        <f t="shared" si="0"/>
        <v>0</v>
      </c>
      <c r="G9" s="165">
        <v>0</v>
      </c>
      <c r="H9" s="168">
        <v>269990</v>
      </c>
      <c r="I9" s="166">
        <f t="shared" ref="I9" si="1">H9*G9</f>
        <v>0</v>
      </c>
      <c r="J9" s="169">
        <v>0</v>
      </c>
      <c r="K9" s="170">
        <f t="shared" ref="K9" si="2">ROUND(I9-(I9*J9),2)</f>
        <v>0</v>
      </c>
      <c r="L9" s="164" t="s">
        <v>51</v>
      </c>
      <c r="O9" s="172" t="s">
        <v>45</v>
      </c>
    </row>
    <row r="10" spans="1:15" s="119" customFormat="1" ht="15">
      <c r="A10" s="118"/>
      <c r="B10" s="16"/>
      <c r="C10" s="19"/>
      <c r="D10" s="20"/>
      <c r="E10" s="116"/>
      <c r="F10" s="129"/>
      <c r="G10" s="21"/>
      <c r="H10" s="116"/>
      <c r="I10" s="19"/>
      <c r="J10" s="19"/>
      <c r="K10" s="20"/>
      <c r="L10" s="33"/>
      <c r="O10" s="120"/>
    </row>
    <row r="11" spans="1:15" s="119" customFormat="1" ht="15">
      <c r="A11" s="118"/>
      <c r="B11" s="17"/>
      <c r="C11" s="22"/>
      <c r="D11" s="162" t="s">
        <v>37</v>
      </c>
      <c r="E11" s="162"/>
      <c r="F11" s="108">
        <f>SUM(F7:F9)</f>
        <v>210000</v>
      </c>
      <c r="G11" s="28" t="s">
        <v>24</v>
      </c>
      <c r="H11" s="125"/>
      <c r="I11" s="29"/>
      <c r="J11" s="30"/>
      <c r="K11" s="31">
        <f>SUM(K7:K10)</f>
        <v>210000</v>
      </c>
      <c r="L11" s="34"/>
      <c r="O11" s="120"/>
    </row>
    <row r="12" spans="1:15" s="119" customFormat="1" ht="15">
      <c r="A12" s="118"/>
      <c r="B12" s="18"/>
      <c r="C12" s="23"/>
      <c r="D12" s="24"/>
      <c r="E12" s="117"/>
      <c r="F12" s="130"/>
      <c r="G12" s="6"/>
      <c r="H12" s="117"/>
      <c r="I12" s="25"/>
      <c r="J12" s="26"/>
      <c r="K12" s="27"/>
      <c r="L12" s="35"/>
      <c r="O12" s="120"/>
    </row>
    <row r="13" spans="1:15" s="119" customFormat="1">
      <c r="A13" s="118"/>
      <c r="B13" s="2"/>
      <c r="C13" s="2"/>
      <c r="D13" s="2"/>
      <c r="E13" s="113"/>
      <c r="F13" s="113"/>
      <c r="G13" s="3"/>
      <c r="H13" s="126"/>
      <c r="I13" s="3"/>
      <c r="J13" s="7"/>
      <c r="K13" s="8"/>
      <c r="L13" s="36"/>
    </row>
    <row r="14" spans="1:15" s="119" customFormat="1" ht="15.75">
      <c r="A14" s="118"/>
      <c r="B14" s="2"/>
      <c r="C14" s="2"/>
      <c r="D14" s="2"/>
      <c r="E14" s="113"/>
      <c r="F14" s="113"/>
      <c r="G14" s="2"/>
      <c r="H14" s="113"/>
      <c r="I14" s="2"/>
      <c r="J14" s="156" t="s">
        <v>30</v>
      </c>
      <c r="K14" s="157"/>
      <c r="L14" s="38">
        <f>'Daños Edificio'!P38</f>
        <v>0</v>
      </c>
      <c r="O14" s="120"/>
    </row>
    <row r="15" spans="1:15" s="119" customFormat="1" ht="15.75">
      <c r="A15" s="118"/>
      <c r="B15" s="2"/>
      <c r="C15" s="2"/>
      <c r="D15" s="2"/>
      <c r="E15" s="113"/>
      <c r="F15" s="113"/>
      <c r="G15" s="2"/>
      <c r="H15" s="113"/>
      <c r="I15" s="2"/>
      <c r="J15" s="158" t="s">
        <v>31</v>
      </c>
      <c r="K15" s="159"/>
      <c r="L15" s="39">
        <f>K11</f>
        <v>210000</v>
      </c>
      <c r="O15" s="120"/>
    </row>
    <row r="16" spans="1:15" ht="15.75">
      <c r="A16" s="4"/>
      <c r="J16" s="160" t="s">
        <v>32</v>
      </c>
      <c r="K16" s="161"/>
      <c r="L16" s="40">
        <f>SUM(L14:L15)</f>
        <v>210000</v>
      </c>
      <c r="O16" s="32"/>
    </row>
    <row r="17" spans="1:15" ht="15">
      <c r="A17" s="4"/>
      <c r="O17" s="32"/>
    </row>
    <row r="226" ht="12.6" customHeight="1"/>
  </sheetData>
  <mergeCells count="6">
    <mergeCell ref="D4:F4"/>
    <mergeCell ref="G4:L4"/>
    <mergeCell ref="J14:K14"/>
    <mergeCell ref="J15:K15"/>
    <mergeCell ref="J16:K16"/>
    <mergeCell ref="D11:E11"/>
  </mergeCells>
  <phoneticPr fontId="12" type="noConversion"/>
  <hyperlinks>
    <hyperlink ref="O7" r:id="rId1" xr:uid="{DCC67CB5-2BA3-4B14-B1B1-57F13C48B2EE}"/>
    <hyperlink ref="O9" r:id="rId2" display="https://www.reuse.cl/products/lavadora-de-carga-frontal-10-5kg-con-eco-bubble%E2%84%A2-blanco-openbox?currency=CLP&amp;utm_medium=cpc&amp;utm_source=google&amp;utm_campaign=Google%20Shopping&amp;stkn=92ff0f138f4a&amp;srsltid=AfmBOorWhLDxqfilONCUCnsOJSzE6Zm_-Pd1Qf3S-__BKbg4dd75DcKh2tk" xr:uid="{E0F5DAF8-1DE3-413A-8BC0-DC1BD370904F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2024-01-31T12:52:53Z</dcterms:modified>
</cp:coreProperties>
</file>