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1FE1B990-B970-40F4-851B-21B399F2159E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I20" i="3" l="1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35" i="1" l="1"/>
  <c r="I36" i="1" s="1"/>
  <c r="I37" i="1" s="1"/>
  <c r="P35" i="1"/>
  <c r="P36" i="1" s="1"/>
  <c r="P37" i="1" s="1"/>
  <c r="I38" i="1" l="1"/>
  <c r="P38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<sst xmlns="http://schemas.openxmlformats.org/spreadsheetml/2006/main" count="103" uniqueCount="63">
  <si>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</si>
  <si>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</si>
  <si>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</si>
  <si>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</si>
  <si>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</si>
  <si>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</si>
  <si>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</si>
  <si>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</si>
  <si>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</si>
  <si>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</si>
  <si>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</si>
  <si>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</si>
  <si>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</si>
  <si>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</si>
  <si>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</si>
  <si>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</si>
  <si>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</si>
  <si>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</si>
  <si>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</si>
  <si>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</si>
  <si>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</si>
  <si>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</si>
  <si>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</si>
  <si>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</si>
  <si>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</si>
  <si>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</si>
  <si>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</si>
  <si>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</si>
  <si>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</si>
  <si>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</si>
  <si>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</si>
  <si>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</si>
  <si>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</si>
  <si>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</si>
  <si>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</si>
  <si>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</si>
  <si>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</si>
  <si>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</si>
  <si>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</si>
  <si>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 Patio Trasero</t>
  </si>
  <si>
    <t xml:space="preserve">Palmeta de pasto polo premium </t>
  </si>
  <si>
    <t>m2</t>
  </si>
  <si>
    <t>Preparación de terreno</t>
  </si>
  <si>
    <t>Instalación Pasto</t>
  </si>
  <si>
    <t>Despacho</t>
  </si>
  <si>
    <t>gl</t>
  </si>
  <si>
    <t>Reparaciones de Muro</t>
  </si>
  <si>
    <t>Reparacion humedad ventanas por filtracion. Retiro de humedad , empaste, lijado y pintura de sector.</t>
  </si>
  <si>
    <t>Retiro, reparacion he instalacion de guardapolvos de ceramica en muro , sueltos por humedad</t>
  </si>
  <si>
    <t>Reparacion de muro en sector dañado, 2.40 x 5,20 mts . Pintura englovada y daños por humedad.</t>
  </si>
  <si>
    <t>Reparacion de grietas de muros colindantes con canchas de padel que es por donde se paso el agua y barro hacia la casa. (inyeccion de muro o estuco)</t>
  </si>
  <si>
    <t>1.1</t>
  </si>
  <si>
    <t>1.2</t>
  </si>
  <si>
    <t>1.3</t>
  </si>
  <si>
    <t>1.4</t>
  </si>
  <si>
    <t>2.1</t>
  </si>
  <si>
    <t>2.2</t>
  </si>
  <si>
    <t>2.3</t>
  </si>
  <si>
    <t>2.4</t>
  </si>
  <si>
    <t>Se ajuste de acuerdo a lo constatado por ITO</t>
  </si>
  <si>
    <t>Sin Observaciones</t>
  </si>
  <si>
    <t>Sr. Carlos Debesa Bulnes</t>
  </si>
  <si>
    <t>Los Cactus N°1602 casa M, Lo Barnechea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</si>
</sst>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42</xdr:row>
      <xdr:rowOff>0</xdr:rowOff>
    </xdr:from>
    <xdr:to>
      <xdr:col>10</xdr:col>
      <xdr:colOff>415290</xdr:colOff>
      <xdr:row>105</xdr:row>
      <xdr:rowOff>118110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485C1C-E438-3D7B-6F02-78AB333A3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" y="5234940"/>
          <a:ext cx="7863840" cy="10683240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42</xdr:row>
      <xdr:rowOff>0</xdr:rowOff>
    </xdr:from>
    <xdr:to>
      <xdr:col>24</xdr:col>
      <xdr:colOff>194309</xdr:colOff>
      <xdr:row>99</xdr:row>
      <xdr:rowOff>155525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EC281A-E5C5-8B49-39E6-5A6DAACF4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69088" y="5121088"/>
          <a:ext cx="7877736" cy="973655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0"/>
  <sheetViews>
    <sheetView showGridLines="0" tabSelected="1" zoomScale="85" zoomScaleNormal="85" workbookViewId="0">
      <selection activeCell="Y7" sqref="Y7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8.425781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8.140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3" ht="15">
      <c r="B2" s="50"/>
      <c r="C2" s="50"/>
      <c r="D2" s="94" t="s">
        <v>61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3" ht="15">
      <c r="B3" s="88" t="s">
        <v>10</v>
      </c>
      <c r="C3" s="50"/>
      <c r="D3" s="87" t="s">
        <v>2</v>
      </c>
      <c r="E3" s="53"/>
      <c r="F3" s="162" t="s">
        <v>0</v>
      </c>
      <c r="G3" s="163"/>
      <c r="H3" s="163"/>
      <c r="I3" s="164"/>
      <c r="J3" s="54"/>
      <c r="K3" s="165" t="s">
        <v>1</v>
      </c>
      <c r="L3" s="165"/>
      <c r="M3" s="166"/>
      <c r="N3" s="166"/>
      <c r="O3" s="166"/>
      <c r="P3" s="166"/>
      <c r="Q3" s="55"/>
      <c r="R3" s="52"/>
      <c r="S3" s="52"/>
      <c r="T3" s="52"/>
      <c r="U3" s="52"/>
      <c r="V3" s="52"/>
      <c r="W3" s="51"/>
    </row>
    <row r="4" spans="2:23" ht="15">
      <c r="B4" s="95"/>
      <c r="C4" s="96"/>
      <c r="D4" s="97" t="s">
        <v>62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3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3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5" t="s">
        <v>9</v>
      </c>
      <c r="S6" s="155"/>
      <c r="T6" s="155"/>
      <c r="U6" s="155"/>
      <c r="V6" s="155"/>
      <c r="W6" s="64"/>
    </row>
    <row r="7" spans="2:23" ht="15">
      <c r="B7" s="100" t="s">
        <v>51</v>
      </c>
      <c r="C7" s="50"/>
      <c r="D7" s="151" t="s">
        <v>40</v>
      </c>
      <c r="E7" s="66"/>
      <c r="F7" s="68">
        <v>115</v>
      </c>
      <c r="G7" s="69" t="s">
        <v>41</v>
      </c>
      <c r="H7" s="70">
        <v>2100</v>
      </c>
      <c r="I7" s="70">
        <f t="shared" ref="I7:I33" si="0">+F7*H7</f>
        <v>241500</v>
      </c>
      <c r="J7" s="67"/>
      <c r="K7" s="68">
        <v>115</v>
      </c>
      <c r="L7" s="69" t="s">
        <v>41</v>
      </c>
      <c r="M7" s="70">
        <v>2100</v>
      </c>
      <c r="N7" s="70">
        <f t="shared" ref="N7:N33" si="1">+K7*M7</f>
        <v>241500</v>
      </c>
      <c r="O7" s="72">
        <v>0</v>
      </c>
      <c r="P7" s="70">
        <f t="shared" ref="P7:P33" si="2">+(-N7*O7)+N7</f>
        <v>241500</v>
      </c>
      <c r="Q7" s="71"/>
      <c r="R7" s="169" t="s">
        <v>59</v>
      </c>
      <c r="S7" s="170"/>
      <c r="T7" s="170"/>
      <c r="U7" s="170"/>
      <c r="V7" s="170"/>
      <c r="W7" s="171"/>
    </row>
    <row r="8" spans="2:23" ht="15">
      <c r="B8" s="100" t="s">
        <v>52</v>
      </c>
      <c r="C8" s="50"/>
      <c r="D8" s="151" t="s">
        <v>42</v>
      </c>
      <c r="E8" s="66"/>
      <c r="F8" s="68">
        <v>115</v>
      </c>
      <c r="G8" s="69" t="s">
        <v>41</v>
      </c>
      <c r="H8" s="70">
        <v>2500</v>
      </c>
      <c r="I8" s="70">
        <f t="shared" si="0"/>
        <v>287500</v>
      </c>
      <c r="J8" s="67"/>
      <c r="K8" s="68">
        <v>115</v>
      </c>
      <c r="L8" s="69" t="s">
        <v>41</v>
      </c>
      <c r="M8" s="70">
        <v>2500</v>
      </c>
      <c r="N8" s="70">
        <f t="shared" si="1"/>
        <v>287500</v>
      </c>
      <c r="O8" s="72">
        <v>0</v>
      </c>
      <c r="P8" s="70">
        <f t="shared" si="2"/>
        <v>287500</v>
      </c>
      <c r="Q8" s="71"/>
      <c r="R8" s="169" t="s">
        <v>59</v>
      </c>
      <c r="S8" s="170"/>
      <c r="T8" s="170"/>
      <c r="U8" s="170"/>
      <c r="V8" s="170"/>
      <c r="W8" s="171"/>
    </row>
    <row r="9" spans="2:23" ht="13.15" customHeight="1">
      <c r="B9" s="100" t="s">
        <v>53</v>
      </c>
      <c r="C9" s="50"/>
      <c r="D9" s="144" t="s">
        <v>43</v>
      </c>
      <c r="E9" s="66"/>
      <c r="F9" s="68">
        <v>115</v>
      </c>
      <c r="G9" s="69" t="s">
        <v>41</v>
      </c>
      <c r="H9" s="70">
        <v>1000</v>
      </c>
      <c r="I9" s="70">
        <f t="shared" si="0"/>
        <v>115000</v>
      </c>
      <c r="J9" s="67"/>
      <c r="K9" s="68">
        <v>115</v>
      </c>
      <c r="L9" s="69" t="s">
        <v>41</v>
      </c>
      <c r="M9" s="70">
        <v>1000</v>
      </c>
      <c r="N9" s="70">
        <f t="shared" si="1"/>
        <v>115000</v>
      </c>
      <c r="O9" s="72">
        <v>0</v>
      </c>
      <c r="P9" s="70">
        <f t="shared" si="2"/>
        <v>115000</v>
      </c>
      <c r="Q9" s="71"/>
      <c r="R9" s="169" t="s">
        <v>59</v>
      </c>
      <c r="S9" s="170"/>
      <c r="T9" s="170"/>
      <c r="U9" s="170"/>
      <c r="V9" s="170"/>
      <c r="W9" s="171"/>
    </row>
    <row r="10" spans="2:23" ht="15">
      <c r="B10" s="100" t="s">
        <v>54</v>
      </c>
      <c r="C10" s="50"/>
      <c r="D10" s="144" t="s">
        <v>44</v>
      </c>
      <c r="E10" s="66"/>
      <c r="F10" s="68">
        <v>1</v>
      </c>
      <c r="G10" s="69" t="s">
        <v>45</v>
      </c>
      <c r="H10" s="70">
        <v>85000</v>
      </c>
      <c r="I10" s="70">
        <f t="shared" si="0"/>
        <v>85000</v>
      </c>
      <c r="J10" s="67"/>
      <c r="K10" s="68">
        <v>1</v>
      </c>
      <c r="L10" s="69" t="s">
        <v>45</v>
      </c>
      <c r="M10" s="70">
        <v>85000</v>
      </c>
      <c r="N10" s="70">
        <f t="shared" si="1"/>
        <v>85000</v>
      </c>
      <c r="O10" s="72">
        <v>0</v>
      </c>
      <c r="P10" s="70">
        <f t="shared" si="2"/>
        <v>85000</v>
      </c>
      <c r="Q10" s="71"/>
      <c r="R10" s="169" t="s">
        <v>59</v>
      </c>
      <c r="S10" s="170"/>
      <c r="T10" s="170"/>
      <c r="U10" s="170"/>
      <c r="V10" s="170"/>
      <c r="W10" s="171"/>
    </row>
    <row r="11" spans="2:23" ht="15">
      <c r="B11" s="57">
        <v>2</v>
      </c>
      <c r="C11" s="58"/>
      <c r="D11" s="99" t="s">
        <v>46</v>
      </c>
      <c r="E11" s="59"/>
      <c r="F11" s="60" t="s">
        <v>3</v>
      </c>
      <c r="G11" s="57" t="s">
        <v>4</v>
      </c>
      <c r="H11" s="61" t="s">
        <v>5</v>
      </c>
      <c r="I11" s="62" t="s">
        <v>6</v>
      </c>
      <c r="J11" s="56"/>
      <c r="K11" s="60" t="s">
        <v>3</v>
      </c>
      <c r="L11" s="57" t="s">
        <v>4</v>
      </c>
      <c r="M11" s="61" t="s">
        <v>5</v>
      </c>
      <c r="N11" s="62" t="s">
        <v>6</v>
      </c>
      <c r="O11" s="60" t="s">
        <v>7</v>
      </c>
      <c r="P11" s="65" t="s">
        <v>8</v>
      </c>
      <c r="Q11" s="63"/>
      <c r="R11" s="155" t="s">
        <v>9</v>
      </c>
      <c r="S11" s="155"/>
      <c r="T11" s="155"/>
      <c r="U11" s="155"/>
      <c r="V11" s="155"/>
      <c r="W11" s="64"/>
    </row>
    <row r="12" spans="2:23" ht="42.75">
      <c r="B12" s="100" t="s">
        <v>55</v>
      </c>
      <c r="C12" s="50"/>
      <c r="D12" s="152" t="s">
        <v>47</v>
      </c>
      <c r="E12" s="66"/>
      <c r="F12" s="68">
        <v>1</v>
      </c>
      <c r="G12" s="69" t="s">
        <v>45</v>
      </c>
      <c r="H12" s="70">
        <v>120000</v>
      </c>
      <c r="I12" s="70">
        <f t="shared" si="0"/>
        <v>120000</v>
      </c>
      <c r="J12" s="67"/>
      <c r="K12" s="68">
        <v>1</v>
      </c>
      <c r="L12" s="69" t="s">
        <v>45</v>
      </c>
      <c r="M12" s="70">
        <v>120000</v>
      </c>
      <c r="N12" s="70">
        <f t="shared" si="1"/>
        <v>120000</v>
      </c>
      <c r="O12" s="72">
        <v>0</v>
      </c>
      <c r="P12" s="70">
        <f t="shared" si="2"/>
        <v>120000</v>
      </c>
      <c r="Q12" s="71"/>
      <c r="R12" s="169" t="s">
        <v>60</v>
      </c>
      <c r="S12" s="170"/>
      <c r="T12" s="170"/>
      <c r="U12" s="170"/>
      <c r="V12" s="170"/>
      <c r="W12" s="171"/>
    </row>
    <row r="13" spans="2:23" ht="28.5">
      <c r="B13" s="100" t="s">
        <v>56</v>
      </c>
      <c r="C13" s="50"/>
      <c r="D13" s="151" t="s">
        <v>48</v>
      </c>
      <c r="E13" s="66"/>
      <c r="F13" s="68">
        <v>1</v>
      </c>
      <c r="G13" s="69" t="s">
        <v>45</v>
      </c>
      <c r="H13" s="70">
        <v>80000</v>
      </c>
      <c r="I13" s="70">
        <f t="shared" si="0"/>
        <v>80000</v>
      </c>
      <c r="J13" s="67"/>
      <c r="K13" s="68">
        <v>1</v>
      </c>
      <c r="L13" s="69" t="s">
        <v>45</v>
      </c>
      <c r="M13" s="70">
        <v>80000</v>
      </c>
      <c r="N13" s="70">
        <f t="shared" si="1"/>
        <v>80000</v>
      </c>
      <c r="O13" s="72">
        <v>0</v>
      </c>
      <c r="P13" s="70">
        <f t="shared" si="2"/>
        <v>80000</v>
      </c>
      <c r="Q13" s="71"/>
      <c r="R13" s="169" t="s">
        <v>60</v>
      </c>
      <c r="S13" s="170"/>
      <c r="T13" s="170"/>
      <c r="U13" s="170"/>
      <c r="V13" s="170"/>
      <c r="W13" s="171"/>
    </row>
    <row r="14" spans="2:23" ht="42.75">
      <c r="B14" s="100" t="s">
        <v>57</v>
      </c>
      <c r="C14" s="50"/>
      <c r="D14" s="151" t="s">
        <v>49</v>
      </c>
      <c r="E14" s="66"/>
      <c r="F14" s="68">
        <v>1</v>
      </c>
      <c r="G14" s="69" t="s">
        <v>45</v>
      </c>
      <c r="H14" s="70">
        <v>150000</v>
      </c>
      <c r="I14" s="70">
        <f t="shared" si="0"/>
        <v>150000</v>
      </c>
      <c r="J14" s="67"/>
      <c r="K14" s="68">
        <v>1</v>
      </c>
      <c r="L14" s="69" t="s">
        <v>45</v>
      </c>
      <c r="M14" s="70">
        <v>150000</v>
      </c>
      <c r="N14" s="70">
        <f t="shared" si="1"/>
        <v>150000</v>
      </c>
      <c r="O14" s="72">
        <v>0</v>
      </c>
      <c r="P14" s="70">
        <f t="shared" si="2"/>
        <v>150000</v>
      </c>
      <c r="Q14" s="71"/>
      <c r="R14" s="169" t="s">
        <v>60</v>
      </c>
      <c r="S14" s="170"/>
      <c r="T14" s="170"/>
      <c r="U14" s="170"/>
      <c r="V14" s="170"/>
      <c r="W14" s="171"/>
    </row>
    <row r="15" spans="2:23" ht="57">
      <c r="B15" s="100" t="s">
        <v>58</v>
      </c>
      <c r="C15" s="50"/>
      <c r="D15" s="151" t="s">
        <v>50</v>
      </c>
      <c r="E15" s="66"/>
      <c r="F15" s="68">
        <v>1</v>
      </c>
      <c r="G15" s="69" t="s">
        <v>45</v>
      </c>
      <c r="H15" s="70">
        <v>300000</v>
      </c>
      <c r="I15" s="70">
        <f t="shared" si="0"/>
        <v>300000</v>
      </c>
      <c r="J15" s="67"/>
      <c r="K15" s="68">
        <v>1</v>
      </c>
      <c r="L15" s="69" t="s">
        <v>45</v>
      </c>
      <c r="M15" s="70">
        <v>300000</v>
      </c>
      <c r="N15" s="70">
        <f t="shared" si="1"/>
        <v>300000</v>
      </c>
      <c r="O15" s="72">
        <v>0</v>
      </c>
      <c r="P15" s="70">
        <f t="shared" si="2"/>
        <v>300000</v>
      </c>
      <c r="Q15" s="71"/>
      <c r="R15" s="169" t="s">
        <v>60</v>
      </c>
      <c r="S15" s="170"/>
      <c r="T15" s="170"/>
      <c r="U15" s="170"/>
      <c r="V15" s="170"/>
      <c r="W15" s="171"/>
    </row>
    <row r="16" spans="2:23" ht="15" hidden="1">
      <c r="B16" s="100"/>
      <c r="C16" s="50"/>
      <c r="D16" s="144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 hidden="1">
      <c r="B17" s="100"/>
      <c r="C17" s="50"/>
      <c r="D17" s="144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 hidden="1">
      <c r="B18" s="100"/>
      <c r="C18" s="50"/>
      <c r="D18" s="144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 hidden="1">
      <c r="B19" s="100"/>
      <c r="C19" s="50"/>
      <c r="D19" s="144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 hidden="1">
      <c r="B20" s="100"/>
      <c r="C20" s="50"/>
      <c r="D20" s="144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 hidden="1">
      <c r="B21" s="100"/>
      <c r="C21" s="50"/>
      <c r="D21" s="144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 hidden="1">
      <c r="B22" s="100"/>
      <c r="C22" s="50"/>
      <c r="D22" s="144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 hidden="1">
      <c r="B23" s="100"/>
      <c r="C23" s="50"/>
      <c r="D23" s="144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 hidden="1">
      <c r="B24" s="100"/>
      <c r="C24" s="50"/>
      <c r="D24" s="144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 hidden="1">
      <c r="B25" s="100"/>
      <c r="C25" s="50"/>
      <c r="D25" s="144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 hidden="1">
      <c r="B26" s="100"/>
      <c r="C26" s="50"/>
      <c r="D26" s="144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 hidden="1">
      <c r="B27" s="100"/>
      <c r="C27" s="50"/>
      <c r="D27" s="144"/>
      <c r="E27" s="66"/>
      <c r="F27" s="68"/>
      <c r="G27" s="69"/>
      <c r="H27" s="70"/>
      <c r="I27" s="70">
        <f t="shared" si="0"/>
        <v>0</v>
      </c>
      <c r="J27" s="67"/>
      <c r="K27" s="141"/>
      <c r="L27" s="142"/>
      <c r="M27" s="143"/>
      <c r="N27" s="70">
        <f t="shared" si="1"/>
        <v>0</v>
      </c>
      <c r="O27" s="72">
        <v>0</v>
      </c>
      <c r="P27" s="70">
        <f t="shared" si="2"/>
        <v>0</v>
      </c>
      <c r="Q27" s="71"/>
      <c r="R27" s="169"/>
      <c r="S27" s="170"/>
      <c r="T27" s="170"/>
      <c r="U27" s="170"/>
      <c r="V27" s="170"/>
      <c r="W27" s="171"/>
    </row>
    <row r="28" spans="2:23" ht="15" hidden="1" customHeight="1">
      <c r="B28" s="100"/>
      <c r="C28" s="50"/>
      <c r="D28" s="144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 hidden="1">
      <c r="B29" s="100"/>
      <c r="C29" s="50"/>
      <c r="D29" s="144"/>
      <c r="E29" s="66"/>
      <c r="F29" s="68"/>
      <c r="G29" s="69"/>
      <c r="H29" s="70"/>
      <c r="I29" s="70">
        <f t="shared" si="0"/>
        <v>0</v>
      </c>
      <c r="J29" s="67"/>
      <c r="K29" s="141"/>
      <c r="L29" s="142"/>
      <c r="M29" s="143"/>
      <c r="N29" s="70">
        <f t="shared" si="1"/>
        <v>0</v>
      </c>
      <c r="O29" s="72">
        <v>0</v>
      </c>
      <c r="P29" s="70">
        <f t="shared" si="2"/>
        <v>0</v>
      </c>
      <c r="Q29" s="71"/>
      <c r="R29" s="169"/>
      <c r="S29" s="170"/>
      <c r="T29" s="170"/>
      <c r="U29" s="170"/>
      <c r="V29" s="170"/>
      <c r="W29" s="171"/>
    </row>
    <row r="30" spans="2:23" ht="15" hidden="1">
      <c r="B30" s="100"/>
      <c r="C30" s="50"/>
      <c r="D30" s="14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 hidden="1">
      <c r="B31" s="100"/>
      <c r="C31" s="50"/>
      <c r="D31" s="14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 hidden="1">
      <c r="B32" s="100"/>
      <c r="C32" s="50"/>
      <c r="D32" s="144"/>
      <c r="E32" s="66"/>
      <c r="F32" s="68"/>
      <c r="G32" s="69"/>
      <c r="H32" s="70"/>
      <c r="I32" s="70">
        <f t="shared" si="0"/>
        <v>0</v>
      </c>
      <c r="J32" s="67"/>
      <c r="K32" s="141"/>
      <c r="L32" s="142"/>
      <c r="M32" s="143"/>
      <c r="N32" s="70">
        <f t="shared" si="1"/>
        <v>0</v>
      </c>
      <c r="O32" s="72">
        <v>0</v>
      </c>
      <c r="P32" s="70">
        <f t="shared" si="2"/>
        <v>0</v>
      </c>
      <c r="Q32" s="71"/>
      <c r="R32" s="169"/>
      <c r="S32" s="170"/>
      <c r="T32" s="170"/>
      <c r="U32" s="170"/>
      <c r="V32" s="170"/>
      <c r="W32" s="171"/>
    </row>
    <row r="33" spans="2:23" ht="15" hidden="1">
      <c r="B33" s="100"/>
      <c r="C33" s="50"/>
      <c r="D33" s="144"/>
      <c r="E33" s="66"/>
      <c r="F33" s="68"/>
      <c r="G33" s="69"/>
      <c r="H33" s="70"/>
      <c r="I33" s="70">
        <f t="shared" si="0"/>
        <v>0</v>
      </c>
      <c r="J33" s="67"/>
      <c r="K33" s="141"/>
      <c r="L33" s="142"/>
      <c r="M33" s="143"/>
      <c r="N33" s="70">
        <f t="shared" si="1"/>
        <v>0</v>
      </c>
      <c r="O33" s="72">
        <v>0</v>
      </c>
      <c r="P33" s="70">
        <f t="shared" si="2"/>
        <v>0</v>
      </c>
      <c r="Q33" s="71"/>
      <c r="R33" s="169"/>
      <c r="S33" s="170"/>
      <c r="T33" s="170"/>
      <c r="U33" s="170"/>
      <c r="V33" s="170"/>
      <c r="W33" s="171"/>
    </row>
    <row r="34" spans="2:23" ht="13.9" customHeight="1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67" t="s">
        <v>38</v>
      </c>
      <c r="G35" s="168"/>
      <c r="H35" s="168"/>
      <c r="I35" s="102">
        <f>SUM(I7:I33)</f>
        <v>1379000</v>
      </c>
      <c r="J35" s="67"/>
      <c r="K35" s="167" t="s">
        <v>11</v>
      </c>
      <c r="L35" s="168"/>
      <c r="M35" s="168"/>
      <c r="N35" s="168"/>
      <c r="O35" s="168"/>
      <c r="P35" s="103">
        <f>SUM(P6:P33)</f>
        <v>1379000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53" t="s">
        <v>12</v>
      </c>
      <c r="G36" s="154"/>
      <c r="H36" s="154"/>
      <c r="I36" s="105">
        <f>SUM(I35:I35)</f>
        <v>1379000</v>
      </c>
      <c r="J36" s="67"/>
      <c r="K36" s="153" t="s">
        <v>12</v>
      </c>
      <c r="L36" s="154"/>
      <c r="M36" s="154"/>
      <c r="N36" s="154"/>
      <c r="O36" s="154"/>
      <c r="P36" s="106">
        <f>SUM(P35:P35)</f>
        <v>1379000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56" t="s">
        <v>34</v>
      </c>
      <c r="H37" s="156"/>
      <c r="I37" s="108">
        <f>I36*19%</f>
        <v>262010</v>
      </c>
      <c r="J37" s="80"/>
      <c r="K37" s="157" t="s">
        <v>35</v>
      </c>
      <c r="L37" s="156"/>
      <c r="M37" s="156"/>
      <c r="N37" s="156"/>
      <c r="O37" s="156"/>
      <c r="P37" s="109">
        <f>P36*19%</f>
        <v>262010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60" t="s">
        <v>36</v>
      </c>
      <c r="H38" s="160"/>
      <c r="I38" s="111">
        <f>+I36+I37</f>
        <v>1641010</v>
      </c>
      <c r="J38" s="67"/>
      <c r="K38" s="161" t="s">
        <v>13</v>
      </c>
      <c r="L38" s="160"/>
      <c r="M38" s="160"/>
      <c r="N38" s="160"/>
      <c r="O38" s="160"/>
      <c r="P38" s="115">
        <f>SUM(P36:P37)</f>
        <v>1641010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8"/>
      <c r="G40" s="159"/>
      <c r="H40" s="159"/>
      <c r="I40" s="114"/>
      <c r="J40" s="67"/>
      <c r="K40" s="158"/>
      <c r="L40" s="159"/>
      <c r="M40" s="159"/>
      <c r="N40" s="159"/>
      <c r="O40" s="159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3:I3"/>
    <mergeCell ref="K3:P3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2:W12"/>
    <mergeCell ref="R13:W13"/>
    <mergeCell ref="G37:H37"/>
    <mergeCell ref="K37:O37"/>
    <mergeCell ref="F40:H40"/>
    <mergeCell ref="K40:O40"/>
    <mergeCell ref="G38:H38"/>
    <mergeCell ref="K38:O38"/>
    <mergeCell ref="R14:W14"/>
    <mergeCell ref="R15:W15"/>
    <mergeCell ref="F36:H36"/>
    <mergeCell ref="K36:O36"/>
    <mergeCell ref="R11:V11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4" zoomScaleNormal="100" workbookViewId="0">
      <selection activeCell="L32" sqref="L3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3" customWidth="1"/>
    <col min="6" max="6" width="12.7109375" style="123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5.1406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2" t="s">
        <v>14</v>
      </c>
      <c r="E4" s="172"/>
      <c r="F4" s="172"/>
      <c r="G4" s="172" t="s">
        <v>15</v>
      </c>
      <c r="H4" s="172"/>
      <c r="I4" s="172"/>
      <c r="J4" s="172"/>
      <c r="K4" s="172"/>
      <c r="L4" s="172"/>
    </row>
    <row r="5" spans="1:15">
      <c r="B5" s="5"/>
      <c r="C5" s="117"/>
      <c r="D5" s="10" t="s">
        <v>16</v>
      </c>
      <c r="E5" s="124" t="s">
        <v>18</v>
      </c>
      <c r="F5" s="147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8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4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4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8" customFormat="1" ht="15">
      <c r="A9" s="129"/>
      <c r="B9" s="130"/>
      <c r="C9" s="131"/>
      <c r="D9" s="132"/>
      <c r="E9" s="133"/>
      <c r="F9" s="134">
        <f t="shared" si="0"/>
        <v>0</v>
      </c>
      <c r="G9" s="132"/>
      <c r="H9" s="31"/>
      <c r="I9" s="133">
        <f t="shared" si="1"/>
        <v>0</v>
      </c>
      <c r="J9" s="135">
        <v>0</v>
      </c>
      <c r="K9" s="136">
        <f t="shared" si="2"/>
        <v>0</v>
      </c>
      <c r="L9" s="137"/>
      <c r="O9" s="139"/>
    </row>
    <row r="10" spans="1:15" s="138" customFormat="1" ht="15">
      <c r="A10" s="129"/>
      <c r="B10" s="130"/>
      <c r="C10" s="140"/>
      <c r="D10" s="132"/>
      <c r="E10" s="133"/>
      <c r="F10" s="134">
        <f t="shared" si="0"/>
        <v>0</v>
      </c>
      <c r="G10" s="132"/>
      <c r="H10" s="31"/>
      <c r="I10" s="133">
        <f t="shared" si="1"/>
        <v>0</v>
      </c>
      <c r="J10" s="135">
        <v>0</v>
      </c>
      <c r="K10" s="136">
        <f t="shared" si="2"/>
        <v>0</v>
      </c>
      <c r="L10" s="137"/>
      <c r="O10" s="139"/>
    </row>
    <row r="11" spans="1:15" s="138" customFormat="1" ht="15">
      <c r="A11" s="129"/>
      <c r="B11" s="130"/>
      <c r="C11" s="140"/>
      <c r="D11" s="132"/>
      <c r="E11" s="133"/>
      <c r="F11" s="134">
        <f t="shared" si="0"/>
        <v>0</v>
      </c>
      <c r="G11" s="132"/>
      <c r="H11" s="31"/>
      <c r="I11" s="133">
        <f t="shared" si="1"/>
        <v>0</v>
      </c>
      <c r="J11" s="135">
        <v>0</v>
      </c>
      <c r="K11" s="136">
        <f t="shared" si="2"/>
        <v>0</v>
      </c>
      <c r="L11" s="137"/>
      <c r="O11" s="139"/>
    </row>
    <row r="12" spans="1:15" s="138" customFormat="1">
      <c r="A12" s="129"/>
      <c r="B12" s="130"/>
      <c r="C12" s="140"/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5">
      <c r="A13" s="129"/>
      <c r="B13" s="130"/>
      <c r="C13" s="140"/>
      <c r="D13" s="132"/>
      <c r="E13" s="133"/>
      <c r="F13" s="134">
        <f t="shared" ref="F13:F22" si="3">E13*D13</f>
        <v>0</v>
      </c>
      <c r="G13" s="132"/>
      <c r="H13" s="31"/>
      <c r="I13" s="133">
        <f t="shared" si="1"/>
        <v>0</v>
      </c>
      <c r="J13" s="135">
        <v>0</v>
      </c>
      <c r="K13" s="136">
        <f t="shared" si="2"/>
        <v>0</v>
      </c>
      <c r="L13" s="137"/>
      <c r="O13" s="139"/>
    </row>
    <row r="14" spans="1:15" s="138" customFormat="1" ht="15">
      <c r="A14" s="129"/>
      <c r="B14" s="130"/>
      <c r="C14" s="140"/>
      <c r="D14" s="132"/>
      <c r="E14" s="133"/>
      <c r="F14" s="134">
        <f t="shared" si="3"/>
        <v>0</v>
      </c>
      <c r="G14" s="132"/>
      <c r="H14" s="31"/>
      <c r="I14" s="133">
        <f t="shared" si="1"/>
        <v>0</v>
      </c>
      <c r="J14" s="135">
        <v>0</v>
      </c>
      <c r="K14" s="136">
        <f t="shared" si="2"/>
        <v>0</v>
      </c>
      <c r="L14" s="137"/>
      <c r="O14" s="139"/>
    </row>
    <row r="15" spans="1:15" ht="15">
      <c r="A15" s="4"/>
      <c r="B15" s="30"/>
      <c r="C15" s="128"/>
      <c r="D15" s="29"/>
      <c r="E15" s="32"/>
      <c r="F15" s="122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7"/>
      <c r="O15" s="38"/>
    </row>
    <row r="16" spans="1:15" ht="15">
      <c r="A16" s="4"/>
      <c r="B16" s="30"/>
      <c r="C16" s="128"/>
      <c r="D16" s="29"/>
      <c r="E16" s="32"/>
      <c r="F16" s="122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7"/>
      <c r="O16" s="38"/>
    </row>
    <row r="17" spans="1:15" ht="15">
      <c r="A17" s="4"/>
      <c r="B17" s="30"/>
      <c r="C17" s="128"/>
      <c r="D17" s="29"/>
      <c r="E17" s="32"/>
      <c r="F17" s="122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7"/>
      <c r="O17" s="38"/>
    </row>
    <row r="18" spans="1:15" ht="15">
      <c r="A18" s="4"/>
      <c r="B18" s="30"/>
      <c r="C18" s="128"/>
      <c r="D18" s="29"/>
      <c r="E18" s="32"/>
      <c r="F18" s="122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7"/>
      <c r="O18" s="38"/>
    </row>
    <row r="19" spans="1:15" ht="15">
      <c r="A19" s="4"/>
      <c r="B19" s="30"/>
      <c r="C19" s="128"/>
      <c r="D19" s="29"/>
      <c r="E19" s="32"/>
      <c r="F19" s="122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7"/>
      <c r="O19" s="38"/>
    </row>
    <row r="20" spans="1:15" ht="15">
      <c r="A20" s="4"/>
      <c r="B20" s="30"/>
      <c r="C20" s="128"/>
      <c r="D20" s="29"/>
      <c r="E20" s="32"/>
      <c r="F20" s="122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7"/>
      <c r="O20" s="38"/>
    </row>
    <row r="21" spans="1:15" ht="15">
      <c r="A21" s="4"/>
      <c r="B21" s="30"/>
      <c r="C21" s="128"/>
      <c r="D21" s="29"/>
      <c r="E21" s="32"/>
      <c r="F21" s="122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7"/>
      <c r="O21" s="38"/>
    </row>
    <row r="22" spans="1:15" ht="15">
      <c r="A22" s="4"/>
      <c r="B22" s="30"/>
      <c r="C22" s="128"/>
      <c r="D22" s="29"/>
      <c r="E22" s="32"/>
      <c r="F22" s="122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7"/>
      <c r="O22" s="38"/>
    </row>
    <row r="23" spans="1:15">
      <c r="B23" s="17"/>
      <c r="C23" s="20"/>
      <c r="D23" s="21"/>
      <c r="E23" s="126"/>
      <c r="F23" s="149"/>
      <c r="G23" s="22"/>
      <c r="H23" s="126"/>
      <c r="I23" s="20"/>
      <c r="J23" s="20"/>
      <c r="K23" s="21"/>
      <c r="L23" s="40"/>
    </row>
    <row r="24" spans="1:15">
      <c r="B24" s="18"/>
      <c r="C24" s="23"/>
      <c r="D24" s="179" t="s">
        <v>37</v>
      </c>
      <c r="E24" s="179"/>
      <c r="F24" s="116">
        <f>SUM(F7:F22)</f>
        <v>0</v>
      </c>
      <c r="G24" s="34" t="s">
        <v>24</v>
      </c>
      <c r="H24" s="145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50"/>
      <c r="G25" s="6"/>
      <c r="H25" s="127"/>
      <c r="I25" s="26"/>
      <c r="J25" s="27"/>
      <c r="K25" s="28"/>
      <c r="L25" s="42"/>
    </row>
    <row r="26" spans="1:15">
      <c r="G26" s="3"/>
      <c r="H26" s="146"/>
      <c r="I26" s="3"/>
      <c r="J26" s="7"/>
      <c r="K26" s="8"/>
      <c r="L26" s="43"/>
    </row>
    <row r="27" spans="1:15" ht="15">
      <c r="J27" s="173" t="s">
        <v>30</v>
      </c>
      <c r="K27" s="174"/>
      <c r="L27" s="45">
        <f>'Daños Edificio'!P38</f>
        <v>1641010</v>
      </c>
    </row>
    <row r="28" spans="1:15" ht="15">
      <c r="J28" s="175" t="s">
        <v>31</v>
      </c>
      <c r="K28" s="176"/>
      <c r="L28" s="46">
        <f>K24</f>
        <v>0</v>
      </c>
    </row>
    <row r="29" spans="1:15" ht="15.75">
      <c r="J29" s="177" t="s">
        <v>32</v>
      </c>
      <c r="K29" s="178"/>
      <c r="L29" s="47">
        <f>SUM(L27:L28)</f>
        <v>1641010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2024-04-03T12:30:32Z</dcterms:modified>
</cp:coreProperties>
</file>