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D953798A-D945-4B69-8773-430751FC67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I15" i="1" l="1"/>
  <c r="N15" i="1"/>
  <c r="P15" i="1" s="1"/>
  <c r="K16" i="3"/>
  <c r="K17" i="3"/>
  <c r="K18" i="3"/>
  <c r="K19" i="3"/>
  <c r="K20" i="3"/>
  <c r="K21" i="3"/>
  <c r="K22" i="3"/>
  <c r="N11" i="1"/>
  <c r="P11" i="1" s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I14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P17" i="1" l="1"/>
  <c r="I17" i="1"/>
  <c r="I18" i="1" s="1"/>
  <c r="I19" i="1" s="1"/>
  <c r="P18" i="1"/>
  <c r="P19" i="1" s="1"/>
  <c r="I20" i="1" l="1"/>
  <c r="F27" i="3" s="1"/>
  <c r="F29" i="3" s="1"/>
  <c r="P20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<sst xmlns="http://schemas.openxmlformats.org/spreadsheetml/2006/main" count="93" uniqueCount="66">
  <si>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</si>
  <si>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</si>
  <si>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</si>
  <si>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</si>
  <si>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</si>
  <si>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</si>
  <si>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</si>
  <si>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</si>
  <si>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</si>
  <si>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</si>
  <si>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</si>
  <si>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</si>
  <si>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</si>
  <si>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</si>
  <si>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</si>
  <si>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</si>
  <si>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</si>
  <si>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</si>
  <si>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</si>
  <si>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</si>
  <si>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</si>
  <si>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</si>
  <si>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</si>
  <si>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</si>
  <si>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</si>
  <si>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</si>
  <si>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</si>
  <si>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</si>
  <si>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</si>
  <si>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</si>
  <si>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</si>
  <si>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</si>
  <si>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</si>
  <si>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</si>
  <si>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</si>
  <si>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</si>
  <si>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</si>
  <si>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</si>
  <si>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</si>
  <si>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</si>
  <si>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 xml:space="preserve">Trazado y topografía de terreno </t>
  </si>
  <si>
    <t>Demolición  2.0 x 0.60 x 0.05cm</t>
  </si>
  <si>
    <t>Excavaciones 0.40 x 0.40 x 0.60</t>
  </si>
  <si>
    <t>Compactado de fundación 0.40 x 0.40 x  0.40</t>
  </si>
  <si>
    <t>Fabricación e Instalación de hormigón h20 0.40 x 0.40 x  0.40</t>
  </si>
  <si>
    <t>Instalación de pilares de hormigón armado</t>
  </si>
  <si>
    <t>Llenado de hormigón 0.40 x 0.40 x 0.60</t>
  </si>
  <si>
    <t>Emboquillado de cierre y pilares</t>
  </si>
  <si>
    <t>1.1</t>
  </si>
  <si>
    <t>1.2</t>
  </si>
  <si>
    <t>1.3</t>
  </si>
  <si>
    <t>1.4</t>
  </si>
  <si>
    <t>1.5</t>
  </si>
  <si>
    <t>1.6</t>
  </si>
  <si>
    <t>1.7</t>
  </si>
  <si>
    <t>1.8</t>
  </si>
  <si>
    <t>Sub total de la partida</t>
  </si>
  <si>
    <t>gl</t>
  </si>
  <si>
    <t>un</t>
  </si>
  <si>
    <t>m3</t>
  </si>
  <si>
    <t>0.016</t>
  </si>
  <si>
    <t>0.192</t>
  </si>
  <si>
    <t>ml</t>
  </si>
  <si>
    <t>Pasaje Arrebol N°2076, Vitacura</t>
  </si>
  <si>
    <t>1.9</t>
  </si>
  <si>
    <t>Sr. Bernardo Luis Vera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</si>
</sst>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0.0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336176</xdr:colOff>
      <xdr:row>25</xdr:row>
      <xdr:rowOff>112058</xdr:rowOff>
    </xdr:from>
    <xdr:to>
      <xdr:col>8</xdr:col>
      <xdr:colOff>840441</xdr:colOff>
      <xdr:row>65</xdr:row>
      <xdr:rowOff>59950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02FD9A-29F6-8008-9C4E-D53A1730B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470" y="4840940"/>
          <a:ext cx="7104530" cy="6301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showGridLines="0" tabSelected="1" zoomScale="85" zoomScaleNormal="85" workbookViewId="0">
      <selection activeCell="AA17" sqref="AA17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8554687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65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7" t="s">
        <v>0</v>
      </c>
      <c r="G3" s="158"/>
      <c r="H3" s="158"/>
      <c r="I3" s="159"/>
      <c r="J3" s="54"/>
      <c r="K3" s="160" t="s">
        <v>1</v>
      </c>
      <c r="L3" s="160"/>
      <c r="M3" s="161"/>
      <c r="N3" s="161"/>
      <c r="O3" s="161"/>
      <c r="P3" s="161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63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7" t="s">
        <v>9</v>
      </c>
      <c r="S6" s="147"/>
      <c r="T6" s="147"/>
      <c r="U6" s="147"/>
      <c r="V6" s="147"/>
      <c r="W6" s="64"/>
    </row>
    <row r="7" spans="2:25" ht="15">
      <c r="B7" s="100" t="s">
        <v>48</v>
      </c>
      <c r="C7" s="50"/>
      <c r="D7" s="145" t="s">
        <v>40</v>
      </c>
      <c r="E7" s="66"/>
      <c r="F7" s="68">
        <v>1</v>
      </c>
      <c r="G7" s="69" t="s">
        <v>58</v>
      </c>
      <c r="H7" s="70"/>
      <c r="I7" s="70">
        <v>0</v>
      </c>
      <c r="J7" s="67"/>
      <c r="K7" s="68">
        <v>1</v>
      </c>
      <c r="L7" s="69" t="s">
        <v>57</v>
      </c>
      <c r="M7" s="70">
        <v>30000</v>
      </c>
      <c r="N7" s="70">
        <f t="shared" ref="N7:N15" si="0">+K7*M7</f>
        <v>30000</v>
      </c>
      <c r="O7" s="72">
        <v>0</v>
      </c>
      <c r="P7" s="70">
        <f t="shared" ref="P7:P15" si="1">+(-N7*O7)+N7</f>
        <v>30000</v>
      </c>
      <c r="Q7" s="71"/>
      <c r="R7" s="150"/>
      <c r="S7" s="151"/>
      <c r="T7" s="151"/>
      <c r="U7" s="151"/>
      <c r="V7" s="151"/>
      <c r="W7" s="152"/>
    </row>
    <row r="8" spans="2:25" ht="15">
      <c r="B8" s="100" t="s">
        <v>49</v>
      </c>
      <c r="C8" s="50"/>
      <c r="D8" s="145" t="s">
        <v>41</v>
      </c>
      <c r="E8" s="66"/>
      <c r="F8" s="146" t="s">
        <v>60</v>
      </c>
      <c r="G8" s="69" t="s">
        <v>59</v>
      </c>
      <c r="H8" s="70"/>
      <c r="I8" s="70">
        <v>0</v>
      </c>
      <c r="J8" s="67"/>
      <c r="K8" s="68">
        <v>1</v>
      </c>
      <c r="L8" s="69" t="s">
        <v>57</v>
      </c>
      <c r="M8" s="70">
        <v>35000</v>
      </c>
      <c r="N8" s="70">
        <f t="shared" si="0"/>
        <v>35000</v>
      </c>
      <c r="O8" s="72">
        <v>0</v>
      </c>
      <c r="P8" s="70">
        <f t="shared" si="1"/>
        <v>35000</v>
      </c>
      <c r="Q8" s="71"/>
      <c r="R8" s="150"/>
      <c r="S8" s="151"/>
      <c r="T8" s="151"/>
      <c r="U8" s="151"/>
      <c r="V8" s="151"/>
      <c r="W8" s="152"/>
    </row>
    <row r="9" spans="2:25" ht="13.15" customHeight="1">
      <c r="B9" s="100" t="s">
        <v>50</v>
      </c>
      <c r="C9" s="50"/>
      <c r="D9" s="138" t="s">
        <v>42</v>
      </c>
      <c r="E9" s="66"/>
      <c r="F9" s="146" t="s">
        <v>60</v>
      </c>
      <c r="G9" s="69" t="s">
        <v>59</v>
      </c>
      <c r="H9" s="70"/>
      <c r="I9" s="70">
        <v>0</v>
      </c>
      <c r="J9" s="67"/>
      <c r="K9" s="68">
        <v>1</v>
      </c>
      <c r="L9" s="69" t="s">
        <v>57</v>
      </c>
      <c r="M9" s="70">
        <v>50000</v>
      </c>
      <c r="N9" s="70">
        <f t="shared" si="0"/>
        <v>50000</v>
      </c>
      <c r="O9" s="72">
        <v>0</v>
      </c>
      <c r="P9" s="70">
        <f t="shared" si="1"/>
        <v>50000</v>
      </c>
      <c r="Q9" s="71"/>
      <c r="R9" s="150"/>
      <c r="S9" s="151"/>
      <c r="T9" s="151"/>
      <c r="U9" s="151"/>
      <c r="V9" s="151"/>
      <c r="W9" s="152"/>
    </row>
    <row r="10" spans="2:25" ht="15">
      <c r="B10" s="100" t="s">
        <v>51</v>
      </c>
      <c r="C10" s="50"/>
      <c r="D10" s="138" t="s">
        <v>43</v>
      </c>
      <c r="E10" s="66"/>
      <c r="F10" s="146">
        <v>1.6E-2</v>
      </c>
      <c r="G10" s="69" t="s">
        <v>59</v>
      </c>
      <c r="H10" s="70"/>
      <c r="I10" s="70">
        <v>0</v>
      </c>
      <c r="J10" s="67"/>
      <c r="K10" s="68">
        <v>1</v>
      </c>
      <c r="L10" s="69" t="s">
        <v>57</v>
      </c>
      <c r="M10" s="70">
        <v>30000</v>
      </c>
      <c r="N10" s="70">
        <f t="shared" si="0"/>
        <v>30000</v>
      </c>
      <c r="O10" s="72">
        <v>0</v>
      </c>
      <c r="P10" s="70">
        <f t="shared" si="1"/>
        <v>30000</v>
      </c>
      <c r="Q10" s="71"/>
      <c r="R10" s="150"/>
      <c r="S10" s="151"/>
      <c r="T10" s="151"/>
      <c r="U10" s="151"/>
      <c r="V10" s="151"/>
      <c r="W10" s="152"/>
    </row>
    <row r="11" spans="2:25" ht="28.5">
      <c r="B11" s="100" t="s">
        <v>52</v>
      </c>
      <c r="C11" s="50"/>
      <c r="D11" s="145" t="s">
        <v>44</v>
      </c>
      <c r="E11" s="66"/>
      <c r="F11" s="68" t="s">
        <v>61</v>
      </c>
      <c r="G11" s="69" t="s">
        <v>59</v>
      </c>
      <c r="H11" s="70"/>
      <c r="I11" s="70">
        <v>0</v>
      </c>
      <c r="J11" s="67"/>
      <c r="K11" s="68">
        <v>1</v>
      </c>
      <c r="L11" s="69" t="s">
        <v>57</v>
      </c>
      <c r="M11" s="70">
        <v>120000</v>
      </c>
      <c r="N11" s="70">
        <f t="shared" si="0"/>
        <v>120000</v>
      </c>
      <c r="O11" s="72">
        <v>0</v>
      </c>
      <c r="P11" s="70">
        <f t="shared" si="1"/>
        <v>120000</v>
      </c>
      <c r="Q11" s="71"/>
      <c r="R11" s="150"/>
      <c r="S11" s="151"/>
      <c r="T11" s="151"/>
      <c r="U11" s="151"/>
      <c r="V11" s="151"/>
      <c r="W11" s="152"/>
    </row>
    <row r="12" spans="2:25" ht="13.9" customHeight="1">
      <c r="B12" s="100" t="s">
        <v>53</v>
      </c>
      <c r="C12" s="50"/>
      <c r="D12" s="138" t="s">
        <v>45</v>
      </c>
      <c r="E12" s="66"/>
      <c r="F12" s="68">
        <v>2</v>
      </c>
      <c r="G12" s="69" t="s">
        <v>58</v>
      </c>
      <c r="H12" s="70"/>
      <c r="I12" s="70">
        <v>0</v>
      </c>
      <c r="J12" s="67"/>
      <c r="K12" s="68">
        <v>2</v>
      </c>
      <c r="L12" s="69" t="s">
        <v>57</v>
      </c>
      <c r="M12" s="70">
        <v>40000</v>
      </c>
      <c r="N12" s="70">
        <f t="shared" si="0"/>
        <v>80000</v>
      </c>
      <c r="O12" s="72">
        <v>0</v>
      </c>
      <c r="P12" s="70">
        <f t="shared" si="1"/>
        <v>80000</v>
      </c>
      <c r="Q12" s="71"/>
      <c r="R12" s="150"/>
      <c r="S12" s="151"/>
      <c r="T12" s="151"/>
      <c r="U12" s="151"/>
      <c r="V12" s="151"/>
      <c r="W12" s="152"/>
    </row>
    <row r="13" spans="2:25" ht="15">
      <c r="B13" s="100" t="s">
        <v>54</v>
      </c>
      <c r="C13" s="50"/>
      <c r="D13" s="138" t="s">
        <v>46</v>
      </c>
      <c r="E13" s="66"/>
      <c r="F13" s="68" t="s">
        <v>61</v>
      </c>
      <c r="G13" s="69" t="s">
        <v>59</v>
      </c>
      <c r="H13" s="70">
        <v>0</v>
      </c>
      <c r="I13" s="70">
        <v>0</v>
      </c>
      <c r="J13" s="67"/>
      <c r="K13" s="68">
        <v>1</v>
      </c>
      <c r="L13" s="69" t="s">
        <v>57</v>
      </c>
      <c r="M13" s="70">
        <v>50000</v>
      </c>
      <c r="N13" s="70">
        <f t="shared" si="0"/>
        <v>50000</v>
      </c>
      <c r="O13" s="72">
        <v>0</v>
      </c>
      <c r="P13" s="70">
        <f t="shared" si="1"/>
        <v>50000</v>
      </c>
      <c r="Q13" s="71"/>
      <c r="R13" s="150"/>
      <c r="S13" s="151"/>
      <c r="T13" s="151"/>
      <c r="U13" s="151"/>
      <c r="V13" s="151"/>
      <c r="W13" s="152"/>
    </row>
    <row r="14" spans="2:25" ht="15">
      <c r="B14" s="100" t="s">
        <v>55</v>
      </c>
      <c r="C14" s="50"/>
      <c r="D14" s="138" t="s">
        <v>47</v>
      </c>
      <c r="E14" s="66"/>
      <c r="F14" s="68">
        <v>12</v>
      </c>
      <c r="G14" s="69" t="s">
        <v>62</v>
      </c>
      <c r="H14" s="70"/>
      <c r="I14" s="70">
        <f t="shared" ref="I14:I15" si="2">+F14*H14</f>
        <v>0</v>
      </c>
      <c r="J14" s="67"/>
      <c r="K14" s="68">
        <v>1</v>
      </c>
      <c r="L14" s="69" t="s">
        <v>57</v>
      </c>
      <c r="M14" s="70">
        <v>30000</v>
      </c>
      <c r="N14" s="70">
        <f t="shared" si="0"/>
        <v>30000</v>
      </c>
      <c r="O14" s="72">
        <v>0</v>
      </c>
      <c r="P14" s="70">
        <f t="shared" si="1"/>
        <v>30000</v>
      </c>
      <c r="Q14" s="71"/>
      <c r="R14" s="150"/>
      <c r="S14" s="151"/>
      <c r="T14" s="151"/>
      <c r="U14" s="151"/>
      <c r="V14" s="151"/>
      <c r="W14" s="152"/>
    </row>
    <row r="15" spans="2:25" ht="15">
      <c r="B15" s="100" t="s">
        <v>64</v>
      </c>
      <c r="C15" s="50"/>
      <c r="D15" s="138" t="s">
        <v>56</v>
      </c>
      <c r="E15" s="66"/>
      <c r="F15" s="68">
        <v>1</v>
      </c>
      <c r="G15" s="69" t="s">
        <v>57</v>
      </c>
      <c r="H15" s="70">
        <v>756600</v>
      </c>
      <c r="I15" s="70">
        <f t="shared" si="2"/>
        <v>756600</v>
      </c>
      <c r="J15" s="67"/>
      <c r="K15" s="68"/>
      <c r="L15" s="69"/>
      <c r="M15" s="70"/>
      <c r="N15" s="70">
        <f t="shared" si="0"/>
        <v>0</v>
      </c>
      <c r="O15" s="72">
        <v>0</v>
      </c>
      <c r="P15" s="70">
        <f t="shared" si="1"/>
        <v>0</v>
      </c>
      <c r="Q15" s="71"/>
      <c r="R15" s="150"/>
      <c r="S15" s="151"/>
      <c r="T15" s="151"/>
      <c r="U15" s="151"/>
      <c r="V15" s="151"/>
      <c r="W15" s="152"/>
      <c r="Y15" s="1" t="str">
        <f>LOWER(D15)</f>
        <v>sub total de la partida</v>
      </c>
    </row>
    <row r="16" spans="2:25" ht="14.25"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</row>
    <row r="17" spans="2:23" ht="15">
      <c r="B17" s="73"/>
      <c r="C17" s="50"/>
      <c r="D17" s="101"/>
      <c r="E17" s="89"/>
      <c r="F17" s="148" t="s">
        <v>38</v>
      </c>
      <c r="G17" s="149"/>
      <c r="H17" s="149"/>
      <c r="I17" s="102">
        <f>SUM(I7:I15)</f>
        <v>756600</v>
      </c>
      <c r="J17" s="67"/>
      <c r="K17" s="148" t="s">
        <v>11</v>
      </c>
      <c r="L17" s="149"/>
      <c r="M17" s="149"/>
      <c r="N17" s="149"/>
      <c r="O17" s="149"/>
      <c r="P17" s="103">
        <f>SUM(P6:P15)</f>
        <v>425000</v>
      </c>
      <c r="Q17" s="74"/>
      <c r="R17" s="75"/>
      <c r="S17" s="75"/>
      <c r="T17" s="75"/>
      <c r="U17" s="75"/>
      <c r="V17" s="75"/>
      <c r="W17" s="76"/>
    </row>
    <row r="18" spans="2:23" ht="15">
      <c r="B18" s="73"/>
      <c r="C18" s="50"/>
      <c r="D18" s="104"/>
      <c r="E18" s="104"/>
      <c r="F18" s="162" t="s">
        <v>12</v>
      </c>
      <c r="G18" s="163"/>
      <c r="H18" s="163"/>
      <c r="I18" s="105">
        <f>SUM(I17:I17)</f>
        <v>756600</v>
      </c>
      <c r="J18" s="67"/>
      <c r="K18" s="162" t="s">
        <v>12</v>
      </c>
      <c r="L18" s="163"/>
      <c r="M18" s="163"/>
      <c r="N18" s="163"/>
      <c r="O18" s="163"/>
      <c r="P18" s="106">
        <f>SUM(P17:P17)</f>
        <v>425000</v>
      </c>
      <c r="Q18" s="77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107"/>
      <c r="F19" s="93"/>
      <c r="G19" s="164" t="s">
        <v>34</v>
      </c>
      <c r="H19" s="164"/>
      <c r="I19" s="108">
        <f>I18*19%</f>
        <v>143754</v>
      </c>
      <c r="J19" s="80"/>
      <c r="K19" s="165" t="s">
        <v>35</v>
      </c>
      <c r="L19" s="164"/>
      <c r="M19" s="164"/>
      <c r="N19" s="164"/>
      <c r="O19" s="164"/>
      <c r="P19" s="109">
        <f>P18*19%</f>
        <v>80750</v>
      </c>
      <c r="Q19" s="77"/>
      <c r="R19" s="78"/>
      <c r="S19" s="78"/>
      <c r="T19" s="78"/>
      <c r="U19" s="78"/>
      <c r="V19" s="78"/>
      <c r="W19" s="79"/>
    </row>
    <row r="20" spans="2:23" ht="15">
      <c r="B20" s="73"/>
      <c r="C20" s="50"/>
      <c r="D20" s="50"/>
      <c r="E20" s="110"/>
      <c r="F20" s="91"/>
      <c r="G20" s="155" t="s">
        <v>36</v>
      </c>
      <c r="H20" s="155"/>
      <c r="I20" s="111">
        <f>+I18+I19</f>
        <v>900354</v>
      </c>
      <c r="J20" s="67"/>
      <c r="K20" s="156" t="s">
        <v>13</v>
      </c>
      <c r="L20" s="155"/>
      <c r="M20" s="155"/>
      <c r="N20" s="155"/>
      <c r="O20" s="155"/>
      <c r="P20" s="115">
        <f>SUM(P18:P19)</f>
        <v>505750</v>
      </c>
      <c r="Q20" s="82"/>
      <c r="R20" s="78"/>
      <c r="S20" s="78"/>
      <c r="T20" s="78"/>
      <c r="U20" s="78"/>
      <c r="V20" s="78"/>
      <c r="W20" s="79"/>
    </row>
    <row r="21" spans="2:23" ht="15">
      <c r="B21" s="73"/>
      <c r="C21" s="50"/>
      <c r="D21" s="104"/>
      <c r="E21" s="112"/>
      <c r="F21" s="91"/>
      <c r="G21" s="92"/>
      <c r="H21" s="92"/>
      <c r="I21" s="113"/>
      <c r="J21" s="67"/>
      <c r="K21" s="91"/>
      <c r="L21" s="92"/>
      <c r="M21" s="92"/>
      <c r="N21" s="92"/>
      <c r="O21" s="92"/>
      <c r="P21" s="81"/>
      <c r="Q21" s="82"/>
      <c r="R21" s="78"/>
      <c r="S21" s="78"/>
      <c r="T21" s="78"/>
      <c r="U21" s="78"/>
      <c r="V21" s="78"/>
      <c r="W21" s="79"/>
    </row>
    <row r="22" spans="2:23" ht="15">
      <c r="B22" s="73"/>
      <c r="C22" s="50"/>
      <c r="D22" s="104"/>
      <c r="E22" s="90"/>
      <c r="F22" s="153"/>
      <c r="G22" s="154"/>
      <c r="H22" s="154"/>
      <c r="I22" s="114"/>
      <c r="J22" s="67"/>
      <c r="K22" s="153"/>
      <c r="L22" s="154"/>
      <c r="M22" s="154"/>
      <c r="N22" s="154"/>
      <c r="O22" s="154"/>
      <c r="P22" s="83"/>
      <c r="Q22" s="83"/>
      <c r="R22" s="83"/>
      <c r="S22" s="83"/>
      <c r="T22" s="84"/>
      <c r="U22" s="84"/>
      <c r="V22" s="84"/>
      <c r="W22" s="85"/>
    </row>
    <row r="26" spans="2:23" ht="15">
      <c r="D26"/>
    </row>
    <row r="29" spans="2:23" ht="15" customHeight="1"/>
    <row r="36" ht="13.9" customHeight="1"/>
  </sheetData>
  <mergeCells count="22">
    <mergeCell ref="F22:H22"/>
    <mergeCell ref="K22:O22"/>
    <mergeCell ref="G20:H20"/>
    <mergeCell ref="K20:O20"/>
    <mergeCell ref="F3:I3"/>
    <mergeCell ref="K3:P3"/>
    <mergeCell ref="F18:H18"/>
    <mergeCell ref="K18:O18"/>
    <mergeCell ref="G19:H19"/>
    <mergeCell ref="K19:O19"/>
    <mergeCell ref="R6:V6"/>
    <mergeCell ref="K17:O17"/>
    <mergeCell ref="R7:W7"/>
    <mergeCell ref="F17:H17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I32" sqref="I3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2.570312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9.570312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6" t="s">
        <v>14</v>
      </c>
      <c r="E4" s="166"/>
      <c r="F4" s="166"/>
      <c r="G4" s="166" t="s">
        <v>15</v>
      </c>
      <c r="H4" s="166"/>
      <c r="I4" s="166"/>
      <c r="J4" s="166"/>
      <c r="K4" s="166"/>
      <c r="L4" s="166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3" t="s">
        <v>37</v>
      </c>
      <c r="E24" s="173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D27" s="167" t="s">
        <v>30</v>
      </c>
      <c r="E27" s="168"/>
      <c r="F27" s="45">
        <f>'Daños Edificio'!I20</f>
        <v>900354</v>
      </c>
      <c r="J27" s="167" t="s">
        <v>30</v>
      </c>
      <c r="K27" s="168"/>
      <c r="L27" s="45">
        <f>'Daños Edificio'!P20</f>
        <v>505750</v>
      </c>
    </row>
    <row r="28" spans="1:15" ht="15">
      <c r="D28" s="169" t="s">
        <v>31</v>
      </c>
      <c r="E28" s="170"/>
      <c r="F28" s="46">
        <f>E24</f>
        <v>0</v>
      </c>
      <c r="J28" s="169" t="s">
        <v>31</v>
      </c>
      <c r="K28" s="170"/>
      <c r="L28" s="46">
        <f>K24</f>
        <v>0</v>
      </c>
    </row>
    <row r="29" spans="1:15" ht="15.75">
      <c r="D29" s="171" t="s">
        <v>32</v>
      </c>
      <c r="E29" s="172"/>
      <c r="F29" s="47">
        <f>SUM(F27:F28)</f>
        <v>900354</v>
      </c>
      <c r="J29" s="171" t="s">
        <v>32</v>
      </c>
      <c r="K29" s="172"/>
      <c r="L29" s="47">
        <f>SUM(L27:L28)</f>
        <v>505750</v>
      </c>
    </row>
    <row r="225" ht="12.6" customHeight="1"/>
  </sheetData>
  <mergeCells count="9">
    <mergeCell ref="D4:F4"/>
    <mergeCell ref="G4:L4"/>
    <mergeCell ref="J27:K27"/>
    <mergeCell ref="J28:K28"/>
    <mergeCell ref="J29:K29"/>
    <mergeCell ref="D24:E24"/>
    <mergeCell ref="D27:E27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2024-02-23T14:20:32Z</dcterms:modified>
</cp:coreProperties>
</file>