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Presupuestos y Obras\Propuestas 2022\Margo W\"/>
    </mc:Choice>
  </mc:AlternateContent>
  <xr:revisionPtr revIDLastSave="0" documentId="13_ncr:1_{960EFA99-28C6-4E06-90AF-57C762AB4BCD}" xr6:coauthVersionLast="47" xr6:coauthVersionMax="47" xr10:uidLastSave="{00000000-0000-0000-0000-000000000000}"/>
  <bookViews>
    <workbookView xWindow="-28920" yWindow="-120" windowWidth="29040" windowHeight="15720" xr2:uid="{8B0967C4-C138-4238-9358-312C071537D2}"/>
  </bookViews>
  <sheets>
    <sheet name="Resumen" sheetId="4" r:id="rId1"/>
    <sheet name="Presupuesto Detallado" sheetId="3" r:id="rId2"/>
    <sheet name="Recursos" sheetId="2" state="hidden" r:id="rId3"/>
  </sheets>
  <definedNames>
    <definedName name="_xlnm._FilterDatabase" localSheetId="1" hidden="1">'Presupuesto Detallado'!$A$3:$G$52</definedName>
    <definedName name="_xlnm._FilterDatabase" localSheetId="2" hidden="1">Recursos!$A$3:$D$230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3" l="1"/>
  <c r="G20" i="3"/>
  <c r="G17" i="3"/>
  <c r="G18" i="3"/>
  <c r="G19" i="3"/>
  <c r="G16" i="3"/>
  <c r="G15" i="3"/>
  <c r="E14" i="3"/>
  <c r="G11" i="3"/>
  <c r="G10" i="3"/>
  <c r="G9" i="3"/>
  <c r="G36" i="3"/>
  <c r="A3" i="4"/>
  <c r="G8" i="3"/>
  <c r="E44" i="3"/>
  <c r="E39" i="3"/>
  <c r="E35" i="3"/>
  <c r="E31" i="3"/>
  <c r="E30" i="3"/>
  <c r="E24" i="3"/>
  <c r="E5" i="3"/>
  <c r="G46" i="3"/>
  <c r="G45" i="3"/>
  <c r="F22" i="3" l="1"/>
  <c r="G22" i="3" s="1"/>
  <c r="G41" i="3"/>
  <c r="G25" i="3"/>
  <c r="G27" i="3"/>
  <c r="G6" i="3"/>
  <c r="G7" i="3"/>
  <c r="G32" i="3"/>
  <c r="F33" i="3" s="1"/>
  <c r="G33" i="3" s="1"/>
  <c r="F47" i="3"/>
  <c r="G47" i="3" s="1"/>
  <c r="F14" i="3" l="1"/>
  <c r="G14" i="3" s="1"/>
  <c r="F12" i="3"/>
  <c r="G12" i="3" s="1"/>
  <c r="F37" i="3"/>
  <c r="G26" i="3"/>
  <c r="F28" i="3" s="1"/>
  <c r="F31" i="3"/>
  <c r="G31" i="3" s="1"/>
  <c r="G40" i="3"/>
  <c r="F42" i="3" s="1"/>
  <c r="F44" i="3"/>
  <c r="G44" i="3" s="1"/>
  <c r="G37" i="3" l="1"/>
  <c r="F35" i="3"/>
  <c r="G35" i="3" s="1"/>
  <c r="F5" i="3"/>
  <c r="G5" i="3" s="1"/>
  <c r="F24" i="3"/>
  <c r="G24" i="3" s="1"/>
  <c r="G28" i="3"/>
  <c r="G42" i="3"/>
  <c r="F39" i="3"/>
  <c r="G39" i="3" s="1"/>
  <c r="F49" i="3" s="1"/>
  <c r="G49" i="3" l="1"/>
  <c r="F30" i="3" l="1"/>
  <c r="G30" i="3" s="1"/>
  <c r="F51" i="3" s="1"/>
  <c r="G51" i="3" l="1"/>
  <c r="B9" i="4" s="1"/>
  <c r="B10" i="4" l="1"/>
  <c r="B11" i="4"/>
  <c r="B12" i="4" l="1"/>
  <c r="B13" i="4" s="1"/>
  <c r="B14" i="4" s="1"/>
</calcChain>
</file>

<file path=xl/sharedStrings.xml><?xml version="1.0" encoding="utf-8"?>
<sst xmlns="http://schemas.openxmlformats.org/spreadsheetml/2006/main" count="838" uniqueCount="569">
  <si>
    <t>MARGO CHICUREO, DOLAR: $845, UF: $35.212,56, EURO: $897</t>
  </si>
  <si>
    <t>Presupuesto</t>
  </si>
  <si>
    <t>Código</t>
  </si>
  <si>
    <t>Nat</t>
  </si>
  <si>
    <t>Ud</t>
  </si>
  <si>
    <t>Resumen</t>
  </si>
  <si>
    <t>CanPres</t>
  </si>
  <si>
    <t>Pres</t>
  </si>
  <si>
    <t>ImpPres</t>
  </si>
  <si>
    <t>Capítulo</t>
  </si>
  <si>
    <t>GL</t>
  </si>
  <si>
    <t>Partida</t>
  </si>
  <si>
    <t>ML</t>
  </si>
  <si>
    <t>MCD10000</t>
  </si>
  <si>
    <t>PL</t>
  </si>
  <si>
    <t>PLANCHA OSB 9 MM x 2,44 x 1,22 MT</t>
  </si>
  <si>
    <t>MCA10001</t>
  </si>
  <si>
    <t>PZA</t>
  </si>
  <si>
    <t>PINO CUARTON 4X4</t>
  </si>
  <si>
    <t>MCA10004</t>
  </si>
  <si>
    <t>PINO BRUTO 1" X 4"x3.2 m</t>
  </si>
  <si>
    <t>MDH00011</t>
  </si>
  <si>
    <t>KG</t>
  </si>
  <si>
    <t>CLAVOS 4" CORRIENTE</t>
  </si>
  <si>
    <t>MFC00014</t>
  </si>
  <si>
    <t>LATA</t>
  </si>
  <si>
    <t>LATEX KEMPRO 2000 BLANCO</t>
  </si>
  <si>
    <t>MFP00171</t>
  </si>
  <si>
    <t>UN</t>
  </si>
  <si>
    <t>RODILLO CHIPORRO 18 CMS.7'' LIZCAL</t>
  </si>
  <si>
    <t>ZBA00002</t>
  </si>
  <si>
    <t>HD</t>
  </si>
  <si>
    <t>MAESTRO CARPINTERO OBRA GRUESA</t>
  </si>
  <si>
    <t>ZBC00005</t>
  </si>
  <si>
    <t>JORNAL AL DIA</t>
  </si>
  <si>
    <t>Z%</t>
  </si>
  <si>
    <t>%</t>
  </si>
  <si>
    <t>LEYES SOCIALES</t>
  </si>
  <si>
    <t>M2</t>
  </si>
  <si>
    <t>MXB00053</t>
  </si>
  <si>
    <t>ESCOBILLONES RAMA MUNICIPAL</t>
  </si>
  <si>
    <t>MXB00121</t>
  </si>
  <si>
    <t>ESCOBILLON VIRUTEX CLASICO</t>
  </si>
  <si>
    <t>ZBC00001</t>
  </si>
  <si>
    <t>JORNAL A TRATO</t>
  </si>
  <si>
    <t>MCA00053</t>
  </si>
  <si>
    <t>PINO CUARTON 3X3"  X 3.20 M.</t>
  </si>
  <si>
    <t>MCA10005</t>
  </si>
  <si>
    <t>PINO BRUTO 1" X 5"x3.2 m</t>
  </si>
  <si>
    <t>MXA00019</t>
  </si>
  <si>
    <t>TUBOS PARA NIVEL DE 1/2"</t>
  </si>
  <si>
    <t>MXA00003</t>
  </si>
  <si>
    <t>TIERRA ROJA</t>
  </si>
  <si>
    <t>MXA00002</t>
  </si>
  <si>
    <t>TIERRA AZUL</t>
  </si>
  <si>
    <t>MXA00006</t>
  </si>
  <si>
    <t>LIENZA PARA TRAZADO</t>
  </si>
  <si>
    <t>MXA00007</t>
  </si>
  <si>
    <t>MANGUERA NIVEL</t>
  </si>
  <si>
    <t>MXA00008</t>
  </si>
  <si>
    <t>OTROS MATERIALES TRAZADO</t>
  </si>
  <si>
    <t>MCD10001</t>
  </si>
  <si>
    <t>PLANCHA OSB 11,1 122X244</t>
  </si>
  <si>
    <t>MDG00406</t>
  </si>
  <si>
    <t>TORNILLO P/VOLCANITA DRYWALL 6 X 1 1/4" PUNTA FINA</t>
  </si>
  <si>
    <t>MDG10003</t>
  </si>
  <si>
    <t>TORNILLO P/MADERA 6X1 5/8"</t>
  </si>
  <si>
    <t>MCA10008</t>
  </si>
  <si>
    <t>PINO BRUTO 2" X 4"x3.2 m</t>
  </si>
  <si>
    <t>MJA00100</t>
  </si>
  <si>
    <t>PLANCHA ACANALADA ONDAC ZIN GRIS 0.35X851X3000</t>
  </si>
  <si>
    <t>MDG00080</t>
  </si>
  <si>
    <t>TORNILLO P/VOLCANITA DRYWALL 6 X 1 5/8'' PUNTA FINA</t>
  </si>
  <si>
    <t>MDH00042</t>
  </si>
  <si>
    <t>CLAVOS SDM 1"(ARANDELA PLAST)</t>
  </si>
  <si>
    <t>MEB00098</t>
  </si>
  <si>
    <t>CANAL ESTRUCTURAL 92X38X0.85MM</t>
  </si>
  <si>
    <t>MDI00040</t>
  </si>
  <si>
    <t>FULMINANTE CALIBRE 27 VERDE</t>
  </si>
  <si>
    <t>MEB00090</t>
  </si>
  <si>
    <t>MONTANTE ESTRUCTURAL 90X38X12X0.85MM</t>
  </si>
  <si>
    <t>MSA00172</t>
  </si>
  <si>
    <t>ANCLAJE AN1</t>
  </si>
  <si>
    <t>MEB00009</t>
  </si>
  <si>
    <t>ESQUINERO METALICO 30 x 30 MM PERF. -2.4MTS</t>
  </si>
  <si>
    <t>EAN10004</t>
  </si>
  <si>
    <t>MOBILIARIO BODEGAS (ESTANTERIA)</t>
  </si>
  <si>
    <t>10400</t>
  </si>
  <si>
    <t>10401</t>
  </si>
  <si>
    <t>NSC</t>
  </si>
  <si>
    <t>MPF00088</t>
  </si>
  <si>
    <t>TIRA</t>
  </si>
  <si>
    <t>CAÑERIA PVC HID C-10 75 mm (FAENA)</t>
  </si>
  <si>
    <t>MPR00167</t>
  </si>
  <si>
    <t>(FAENA) ESTANQUE ACUMULACION DE AGUA</t>
  </si>
  <si>
    <t>MPM01084</t>
  </si>
  <si>
    <t>LLAVE PASO BOLA 20 mm</t>
  </si>
  <si>
    <t>10402</t>
  </si>
  <si>
    <t>MOH01506</t>
  </si>
  <si>
    <t>TABLERO TRIFASICO (VOLANTE)</t>
  </si>
  <si>
    <t>MOH01440</t>
  </si>
  <si>
    <t>MATERIALES MENORES INSTAL. FAENAS</t>
  </si>
  <si>
    <t>10403</t>
  </si>
  <si>
    <t>SOC00100</t>
  </si>
  <si>
    <t>S/C RED COMPUTACION Y BANDA ANCHA</t>
  </si>
  <si>
    <t>10404</t>
  </si>
  <si>
    <t>MPF00069</t>
  </si>
  <si>
    <t>(FAENA) CANERIA HIDR. 110 CLASE 4 * 6 MTS</t>
  </si>
  <si>
    <t>Total 10400</t>
  </si>
  <si>
    <t>M3</t>
  </si>
  <si>
    <t>SAA00002</t>
  </si>
  <si>
    <t>RETIRO DE ESCOMBRO A BOTADERO</t>
  </si>
  <si>
    <t>EAD00007</t>
  </si>
  <si>
    <t>DIA</t>
  </si>
  <si>
    <t>ARRIENDO CANGO</t>
  </si>
  <si>
    <t>EAP00039</t>
  </si>
  <si>
    <t>ARRIENDO CONTENEDOR DE ESCOMBROS (10M3)</t>
  </si>
  <si>
    <t>20600</t>
  </si>
  <si>
    <t>20601</t>
  </si>
  <si>
    <t>MAA00101</t>
  </si>
  <si>
    <t>HORMIGON PREMEZCLADO 212 KG/M3</t>
  </si>
  <si>
    <t>ZBC00007</t>
  </si>
  <si>
    <t>JORNAL CONCRETERO</t>
  </si>
  <si>
    <t>20603</t>
  </si>
  <si>
    <t>MAA00102</t>
  </si>
  <si>
    <t>HORMIGON G20 - 90 - 20 - 10</t>
  </si>
  <si>
    <t>ACA00360</t>
  </si>
  <si>
    <t>TOMA MUESTRAS Y ENSAYOS DE HORMIGON</t>
  </si>
  <si>
    <t>EAC00009</t>
  </si>
  <si>
    <t>VIBRADOR INMER.MONOF.C/SONDA</t>
  </si>
  <si>
    <t>ZBC00006</t>
  </si>
  <si>
    <t>JORNAL VIBRADOR</t>
  </si>
  <si>
    <t>20605</t>
  </si>
  <si>
    <t>20606</t>
  </si>
  <si>
    <t>Total 20600</t>
  </si>
  <si>
    <t>MDA00001</t>
  </si>
  <si>
    <t>FIERRO A 63-42 H</t>
  </si>
  <si>
    <t>MDC00003</t>
  </si>
  <si>
    <t>ALAMBRE NEGRO #18 ROLLO 25kg. 104 m/kg</t>
  </si>
  <si>
    <t>ZBA10001</t>
  </si>
  <si>
    <t>MAESTRO ENFIERRADOR</t>
  </si>
  <si>
    <t>MCD10002</t>
  </si>
  <si>
    <t>PLANCHA TERCIADO ESTRUCTURAL 18MM 122X244</t>
  </si>
  <si>
    <t>MCA10007</t>
  </si>
  <si>
    <t>PINO BRUTO 2" X 2"x3.2 m</t>
  </si>
  <si>
    <t>MDG00119</t>
  </si>
  <si>
    <t>TORNILLO P/MADERA 1 1/2 X 10</t>
  </si>
  <si>
    <t>MWD00003</t>
  </si>
  <si>
    <t>SELLO MOLDAJE e=10mm</t>
  </si>
  <si>
    <t>MOC00066</t>
  </si>
  <si>
    <t>TUBO PVC CONDUIT 20 MM X 6 MTS.CIII</t>
  </si>
  <si>
    <t>MAK00054</t>
  </si>
  <si>
    <t>TINETA</t>
  </si>
  <si>
    <t>DESMOLDANTE MOLDAJE SIKFORM TINETA 16LTS</t>
  </si>
  <si>
    <t>MDJ00206</t>
  </si>
  <si>
    <t>MIL</t>
  </si>
  <si>
    <t>SEPARADORES TIPO RUEDA</t>
  </si>
  <si>
    <t>ZBA00025</t>
  </si>
  <si>
    <t>MAESTRO CARPINTERO MOLDAJE</t>
  </si>
  <si>
    <t>ZBB00004</t>
  </si>
  <si>
    <t>AYUDANTE CARPINTERO MOLDAJE</t>
  </si>
  <si>
    <t>ZBC00008</t>
  </si>
  <si>
    <t>JORNAL DESCIMBRE</t>
  </si>
  <si>
    <t>MDE00101</t>
  </si>
  <si>
    <t>PLACA COLABORANTE INSTADECK 0.8MM 950X6000</t>
  </si>
  <si>
    <t>MDE00102</t>
  </si>
  <si>
    <t>MALLA ACMA C196 500X260</t>
  </si>
  <si>
    <t>EAE00100</t>
  </si>
  <si>
    <t>ALZAPRIMA ( ARRIENDO ) DIA</t>
  </si>
  <si>
    <t>MCA10002</t>
  </si>
  <si>
    <t>PINO BRUTO 1" X 2"x3.2 m</t>
  </si>
  <si>
    <t>MEC00102</t>
  </si>
  <si>
    <t>VOLCANITA RH 15MM 1.2 X 2.4</t>
  </si>
  <si>
    <t>MDG00200</t>
  </si>
  <si>
    <t>TORNILLO P/VOLCANITA FRAMER 7 X 7/16" PUNTA FINA</t>
  </si>
  <si>
    <t>MEB00102</t>
  </si>
  <si>
    <t>MONTANTE ECONOMICO 38X38X0,5MM</t>
  </si>
  <si>
    <t>MEB00103</t>
  </si>
  <si>
    <t>CANAL ECONOMICA 39X20X0.5MM</t>
  </si>
  <si>
    <t>MSA00104</t>
  </si>
  <si>
    <t>AISLAN COLCHONETA LIBRE R188 E80</t>
  </si>
  <si>
    <t>MSA00170</t>
  </si>
  <si>
    <t>ROLLO</t>
  </si>
  <si>
    <t>BANDA ACUSTICA SONOGLASS 100 MM</t>
  </si>
  <si>
    <t>ZBA00010</t>
  </si>
  <si>
    <t>MAESTRO TABIQUERO</t>
  </si>
  <si>
    <t>MEC00100</t>
  </si>
  <si>
    <t>VOLCANITA STD 15MM 1.2 X 2.4</t>
  </si>
  <si>
    <t>MEB00100</t>
  </si>
  <si>
    <t>MONTANTE NORMAL 60X38X0,5MM</t>
  </si>
  <si>
    <t>MEB00101</t>
  </si>
  <si>
    <t>CANAL NORMAL 61X20X0.5MM</t>
  </si>
  <si>
    <t>MEC00105</t>
  </si>
  <si>
    <t>VOLCANITA STD 10MM 1.2 X 2.4</t>
  </si>
  <si>
    <t>SSA00001</t>
  </si>
  <si>
    <t>(PROFORMA)  CAMARA DE FRIO PAVIMENTO ESP:14CM</t>
  </si>
  <si>
    <t>SSA00002</t>
  </si>
  <si>
    <t>(PROFORMA)  CAMARA DE FRIO CIELO ESP:14CM</t>
  </si>
  <si>
    <t>SSA00003</t>
  </si>
  <si>
    <t>(PROFORMA)  MURO CAMARA DE FRIO E:5-8 CM</t>
  </si>
  <si>
    <t>SSA00004</t>
  </si>
  <si>
    <t>(PROFORMA)  MURO CAMARA DE FRIO ESP: 9-10 CM</t>
  </si>
  <si>
    <t>SSA00005</t>
  </si>
  <si>
    <t>(PROFORMA)  MURO CAMARA DE FRIO ESP:12 CM</t>
  </si>
  <si>
    <t>SSA00006</t>
  </si>
  <si>
    <t>(PROFORMA)  MURO CAMARA DE FRIO ESP: 14 O MAS CM</t>
  </si>
  <si>
    <t>MWB10001</t>
  </si>
  <si>
    <t>JUEGO</t>
  </si>
  <si>
    <t>SIKADUR 31 (PACK DE 6 JUEGOS A+B DE 1 KG.)</t>
  </si>
  <si>
    <t>ECB10001</t>
  </si>
  <si>
    <t>BROCA SDS PLUS 18x260 (Útil=200mm)</t>
  </si>
  <si>
    <t>ESTRUCTURA METALICA ALTILLO</t>
  </si>
  <si>
    <t>SDA00001</t>
  </si>
  <si>
    <t>MDG11111</t>
  </si>
  <si>
    <t>PERNO NELSON STUD 3/4" X 8"</t>
  </si>
  <si>
    <t>SDA00004</t>
  </si>
  <si>
    <t>(PROFORMA)  REJA METALICA ALTILLO</t>
  </si>
  <si>
    <t>MWB10002</t>
  </si>
  <si>
    <t>COLMA FIX 32 (1 Juegos de 1 KG.)</t>
  </si>
  <si>
    <t>ZBC00010</t>
  </si>
  <si>
    <t>JORNAL ASEO OBRA GRUESA</t>
  </si>
  <si>
    <t>MAB00003</t>
  </si>
  <si>
    <t>SC</t>
  </si>
  <si>
    <t>G3 SOLCROM</t>
  </si>
  <si>
    <t>ZBA00003</t>
  </si>
  <si>
    <t>MAESTRO ALBAÑIL</t>
  </si>
  <si>
    <t>MGA00005</t>
  </si>
  <si>
    <t>MK - CERAMICA STRIPRES WOW 7,5X30CM</t>
  </si>
  <si>
    <t>MGA00100</t>
  </si>
  <si>
    <t>SEPARADOR DE CERAMICAS 3MM</t>
  </si>
  <si>
    <t>MWB00010</t>
  </si>
  <si>
    <t>BE-FRAGUE (SACO 5 KGS)</t>
  </si>
  <si>
    <t>MWB00011</t>
  </si>
  <si>
    <t>BEKRON  AC 25KG</t>
  </si>
  <si>
    <t>ZBA10004</t>
  </si>
  <si>
    <t>MAESTRO CERAMICA</t>
  </si>
  <si>
    <t>MHA00001</t>
  </si>
  <si>
    <t>MK - PISO INGENIERIA LUXUS NATURAL 19X190CM</t>
  </si>
  <si>
    <t>MWB10003</t>
  </si>
  <si>
    <t>ADHESIVO DE MONTAJE BLANCO PL500 AGOREX 3.8KG</t>
  </si>
  <si>
    <t>MFP00100</t>
  </si>
  <si>
    <t>LLANA DENTADA 280X130 2MM</t>
  </si>
  <si>
    <t>ZBA10002</t>
  </si>
  <si>
    <t>MAESTRO CARPINTERO TERMINACION</t>
  </si>
  <si>
    <t>MGA00006</t>
  </si>
  <si>
    <t>PORCELANOSA - DECO VETRI WHITE 33,3X59,2CM</t>
  </si>
  <si>
    <t>MGA00007</t>
  </si>
  <si>
    <t>ATIKA - BRICK GESSO 6X25CM</t>
  </si>
  <si>
    <t>MGA00008</t>
  </si>
  <si>
    <t>MK -  ICE MATE BLANCO 30X60CM</t>
  </si>
  <si>
    <t>MGA00009</t>
  </si>
  <si>
    <t>ATIKA -  BEREN WALL LIGHT 30X90CM</t>
  </si>
  <si>
    <t>MGA00010</t>
  </si>
  <si>
    <t>MK - ANTIQUE FIREBRICK 23,6 X 6 X 1,2CM</t>
  </si>
  <si>
    <t>MGA00004</t>
  </si>
  <si>
    <t>PORCELANOSA - TANZANIA TAUPE 250X15X1,1CM</t>
  </si>
  <si>
    <t>MHB00001</t>
  </si>
  <si>
    <t>MCA11008</t>
  </si>
  <si>
    <t>PINO CEPILLADO 1" X 4"x3.2 m</t>
  </si>
  <si>
    <t>MDG10002</t>
  </si>
  <si>
    <t>TORNILLO AUTOPERFORANTE PUNTA BROCA 6 X 1"</t>
  </si>
  <si>
    <t>SCA00001</t>
  </si>
  <si>
    <t>(PROFORMA) REVESTIMIENTO PORTICO MADERA DEFINIR POR E&amp;C (REV14)</t>
  </si>
  <si>
    <t>MAD00010</t>
  </si>
  <si>
    <t>YESO SUPER</t>
  </si>
  <si>
    <t>MED00055</t>
  </si>
  <si>
    <t>MASILLA BASE PARA JUNTAS ( SC 25 KG)</t>
  </si>
  <si>
    <t>MED00050</t>
  </si>
  <si>
    <t>HUINCHA JOINT GARD 50 MM ( 45 MT )</t>
  </si>
  <si>
    <t>MEB00032</t>
  </si>
  <si>
    <t>ROLL</t>
  </si>
  <si>
    <t>HUINCHA CON FLEJE METALICO ROMERAL RR</t>
  </si>
  <si>
    <t>ZBA00006</t>
  </si>
  <si>
    <t>MAESTRO YESERO</t>
  </si>
  <si>
    <t>ZBB00018</t>
  </si>
  <si>
    <t>AYUDANTE YESERO</t>
  </si>
  <si>
    <t>MWB00195</t>
  </si>
  <si>
    <t>BALD</t>
  </si>
  <si>
    <t>PROMOMIX  A ( BALDE 8.8 LTS )</t>
  </si>
  <si>
    <t>MWB00194</t>
  </si>
  <si>
    <t>PROMOMIX B ( SC 20 KG )</t>
  </si>
  <si>
    <t>MCA00021</t>
  </si>
  <si>
    <t>TABLON ALAMO 2 X 10"</t>
  </si>
  <si>
    <t>MFI00007</t>
  </si>
  <si>
    <t>PASTA MURO F - 15</t>
  </si>
  <si>
    <t>MFP00040</t>
  </si>
  <si>
    <t>LIJA MADERA GRANO 80</t>
  </si>
  <si>
    <t>ZBA00005</t>
  </si>
  <si>
    <t>MAESTRO PINTOR</t>
  </si>
  <si>
    <t>MGA00001</t>
  </si>
  <si>
    <t>MK - PORCELANATO COCCI BIANCO 90X90 CM</t>
  </si>
  <si>
    <t>MWB00012</t>
  </si>
  <si>
    <t>SACO</t>
  </si>
  <si>
    <t>BEKRON STEEL 20KG</t>
  </si>
  <si>
    <t>MGA00002</t>
  </si>
  <si>
    <t>MK - PORCELANATO PRO SAND AC MATE 60X60CM</t>
  </si>
  <si>
    <t>MGA00003</t>
  </si>
  <si>
    <t>MK - PORCELANATO PIASENTINA GRIGIO 45X90CM</t>
  </si>
  <si>
    <t>MGA00011</t>
  </si>
  <si>
    <t>MK - PERFIL OMEGA ACERO INOXIDABLE C108B BRILLANTE 8X10X2500MM</t>
  </si>
  <si>
    <t>MLA00001</t>
  </si>
  <si>
    <t>(PROFORMA) PF ESPEJO BORDE IRREGULAR SIN ESPECIFICACION</t>
  </si>
  <si>
    <t>MKA00001</t>
  </si>
  <si>
    <t>(PROFORMA) PUERTA ACCESO SALA BASURA (106CM)</t>
  </si>
  <si>
    <t>MDH00006</t>
  </si>
  <si>
    <t>TARUGOS PLASTICOS DE 8 MM</t>
  </si>
  <si>
    <t>MWB00097</t>
  </si>
  <si>
    <t>GAL</t>
  </si>
  <si>
    <t>ARTICOL 60</t>
  </si>
  <si>
    <t>MWB00223</t>
  </si>
  <si>
    <t>PATELCOLL 105 (GALON 3.785 LITROS)</t>
  </si>
  <si>
    <t>MKA00002</t>
  </si>
  <si>
    <t>(PROFORMA) PUERTA  DOBLE ACCESO MESEROS (145CM)</t>
  </si>
  <si>
    <t>MKA00003</t>
  </si>
  <si>
    <t>(PROFORMA) PUERTA ACCESO COCINA FRIA (95CM)</t>
  </si>
  <si>
    <t>MKA00004</t>
  </si>
  <si>
    <t>(PROFORMA) PUERTA BODEGA LIGUIDOS (86CM)</t>
  </si>
  <si>
    <t>MKA00005</t>
  </si>
  <si>
    <t>(PROFORMA) PUERTA PUERTA BAÑO (78CM)</t>
  </si>
  <si>
    <t>MKA00006</t>
  </si>
  <si>
    <t>(PROFORMA) PUERTA NICHOS WC (60CM)</t>
  </si>
  <si>
    <t>MKA00007</t>
  </si>
  <si>
    <t>(PROFORMA) PUERTA ALTILLO (88CM)</t>
  </si>
  <si>
    <t>MKA00008</t>
  </si>
  <si>
    <t>(PROFORMA) PUERTA BODEGA ALTILLO (85CM)</t>
  </si>
  <si>
    <t>SDA00003</t>
  </si>
  <si>
    <t>(PROFORMA)  ESTRUCTURA SOPORTE MUEBLES DE BAÑO</t>
  </si>
  <si>
    <t>SRD00001</t>
  </si>
  <si>
    <t>(PROFORMA)  CUBIERTA DEKTON ENTZO 22 NATURAL (REV12)</t>
  </si>
  <si>
    <t>MNA00001</t>
  </si>
  <si>
    <t>(PROFORMA) KIT CERRADURA ACCESO NEGRO MATE AMBAS MANILLAS</t>
  </si>
  <si>
    <t>MNA00101</t>
  </si>
  <si>
    <t>(PROFORMA) BISAGRA CROMADA CANTO RECTO 3,5 X 3,5 X 2,5 MM</t>
  </si>
  <si>
    <t>MNA00102</t>
  </si>
  <si>
    <t>(PROFORMA) TOPE 1/2 LUNA NEGRO MATE</t>
  </si>
  <si>
    <t>ZBA00012</t>
  </si>
  <si>
    <t>MAESTRO CARPINTERO QUINCALLERIA</t>
  </si>
  <si>
    <t>MNA00004</t>
  </si>
  <si>
    <t>(PROFORMA) KIT CERRADURA LIBRE PASO AMBAS MANILLAS</t>
  </si>
  <si>
    <t>MNA00002</t>
  </si>
  <si>
    <t>(PROFORMA) KIT CERRADURA BAÑO AMBAS MANILLAS</t>
  </si>
  <si>
    <t>MDG00038</t>
  </si>
  <si>
    <t>TORNILLO P/VOLCANITA DRYWALL 6 X 1 PUNTA FINA</t>
  </si>
  <si>
    <t>MRA00001</t>
  </si>
  <si>
    <t>(PROFORMA) WC ONE PIECE WASSER MODELO PREMIUM DESCARGA A PISO CENTRO A 21CM CHC</t>
  </si>
  <si>
    <t>MRA00003</t>
  </si>
  <si>
    <t>(PROFORMA) LAVAMANOS MODELO GEBBO RECTAMGULAR BAJO ENCIMERA 49X34X19.5 C/REBALSE CHC</t>
  </si>
  <si>
    <t>MRK00001</t>
  </si>
  <si>
    <t>(PROFORMA) PORTARROLLO MODELO TEMPO2 WASSER DE CHC</t>
  </si>
  <si>
    <t>MRK00002</t>
  </si>
  <si>
    <t>(PROFORMA) TOALLERO BARRA 28CM ACERO INOX BOUTIQUE DE CHC</t>
  </si>
  <si>
    <t>MRB00001</t>
  </si>
  <si>
    <t>(PROFORMA) GRIFERIA LAVAMANOS MODELL CROMADO WASSER HA2019006 CHC</t>
  </si>
  <si>
    <t>MFA00022</t>
  </si>
  <si>
    <t>ESMALTE AL AGUA BRILLANTE BLANCO</t>
  </si>
  <si>
    <t>MFP00165</t>
  </si>
  <si>
    <t>HUINCHA ENMASCARAR UBIS 2" X 45 MTS.</t>
  </si>
  <si>
    <t>MFB00004</t>
  </si>
  <si>
    <t>MILESI BARNIZ EXTERIOR EXTRA-MATE 5KG</t>
  </si>
  <si>
    <t>MFB00005</t>
  </si>
  <si>
    <t>LACA SELLADORA PARA MADERA SIPALAC</t>
  </si>
  <si>
    <t>MFP00056</t>
  </si>
  <si>
    <t>BROCHA 5/8" X 4" TAMPICO CONDOR</t>
  </si>
  <si>
    <t>MFA00023</t>
  </si>
  <si>
    <t>ESMALTE SINTETICO COLOR (5GL)</t>
  </si>
  <si>
    <t>MFB00001</t>
  </si>
  <si>
    <t>ENDURECEDOR MASILLA MAGICA</t>
  </si>
  <si>
    <t>MFB00002</t>
  </si>
  <si>
    <t>MASILLA MAGICA 350CC</t>
  </si>
  <si>
    <t>MFB00003</t>
  </si>
  <si>
    <t>ESMALTE SINTETICO COLOR (1GL)</t>
  </si>
  <si>
    <t>MFP10001</t>
  </si>
  <si>
    <t>BIDON</t>
  </si>
  <si>
    <t>AGUARRAS (5L)</t>
  </si>
  <si>
    <t>MFP10002</t>
  </si>
  <si>
    <t>LIJA METAL GRANO 80</t>
  </si>
  <si>
    <t>MFP00093</t>
  </si>
  <si>
    <t>HUAIPE SEDA BLANCO (EN BOLSA DE 1 Kg)</t>
  </si>
  <si>
    <t>MSB00043</t>
  </si>
  <si>
    <t>POLIETILENO MANGA 0.10 TRANSPARENTE RECUPERADO</t>
  </si>
  <si>
    <t>MZC00130</t>
  </si>
  <si>
    <t>CARTON CORRUGADO P/EMBALAJE (Rollo 1.20 Mts)</t>
  </si>
  <si>
    <t>ZBC00024</t>
  </si>
  <si>
    <t>JORNAL ASEO TERMINACIONES</t>
  </si>
  <si>
    <t>INSTALACIONES</t>
  </si>
  <si>
    <t>INSTALACION SANITARIA</t>
  </si>
  <si>
    <t>SPA00001</t>
  </si>
  <si>
    <t>ART</t>
  </si>
  <si>
    <t>INSTALACION ELECTRICA</t>
  </si>
  <si>
    <t>SOA00001</t>
  </si>
  <si>
    <t>CORRIENTES DEBILES</t>
  </si>
  <si>
    <t>SOB00001</t>
  </si>
  <si>
    <t>CLIMA</t>
  </si>
  <si>
    <t>SQA00001</t>
  </si>
  <si>
    <t>60000</t>
  </si>
  <si>
    <t>GASTOS GENERALES</t>
  </si>
  <si>
    <t>ACA00001</t>
  </si>
  <si>
    <t>MES</t>
  </si>
  <si>
    <t>CUENTA DE TELEFONO</t>
  </si>
  <si>
    <t>ACA00002</t>
  </si>
  <si>
    <t>CUENTA DE AGUA POTABLE</t>
  </si>
  <si>
    <t>ACA00003</t>
  </si>
  <si>
    <t>CUENTA DE ELECTRICIDAD</t>
  </si>
  <si>
    <t>ACA00004</t>
  </si>
  <si>
    <t>CUENTA DE GAS</t>
  </si>
  <si>
    <t>ACA00005</t>
  </si>
  <si>
    <t>COMBUSTIBLE MOVILIZACION MANT.</t>
  </si>
  <si>
    <t>ACA00006</t>
  </si>
  <si>
    <t>CUENTA BANDA ANCHA</t>
  </si>
  <si>
    <t>ACA00007</t>
  </si>
  <si>
    <t>CAJA CHICA OBRA</t>
  </si>
  <si>
    <t>ACA00008</t>
  </si>
  <si>
    <t>COLACION</t>
  </si>
  <si>
    <t>ACA00010</t>
  </si>
  <si>
    <t>ARTICULOS DE ASEO (segun detalle)</t>
  </si>
  <si>
    <t>ACA00011</t>
  </si>
  <si>
    <t>ARTICULOS DE ESCRITORIO</t>
  </si>
  <si>
    <t>ACA00012</t>
  </si>
  <si>
    <t>PLOTEO PLANOS</t>
  </si>
  <si>
    <t>60200</t>
  </si>
  <si>
    <t>ELEMENTOS PROTECCION PERSONAL</t>
  </si>
  <si>
    <t>60201</t>
  </si>
  <si>
    <t>EDA00096</t>
  </si>
  <si>
    <t>BOTIN DE SEGURIDAD NAZCA NU 308 PLANTA ANTICLAVO, PUNTERA DE ACE</t>
  </si>
  <si>
    <t>EDB00025</t>
  </si>
  <si>
    <t>BOTA PARA AGUA PVC  C/PUNTA DE ACERO Y PLANTILLA ANTICLAVO N° 74</t>
  </si>
  <si>
    <t>EDB00054</t>
  </si>
  <si>
    <t>GUANTE PVC ALBAÑIL (PROCED.ASIA)</t>
  </si>
  <si>
    <t>EDC00001</t>
  </si>
  <si>
    <t>GUANTE CABRITILLA CORTO S/FORRO</t>
  </si>
  <si>
    <t>EDF00249</t>
  </si>
  <si>
    <t>ANTEOJO POLICARBONATO TRANSPARENTE.</t>
  </si>
  <si>
    <t>EDF00296</t>
  </si>
  <si>
    <t>ANTEOJO POLICARBONATO GRIS.</t>
  </si>
  <si>
    <t>EDG00215</t>
  </si>
  <si>
    <t>CASCO SEGURIDAD PROSEG ABS C/LOGO Y ARNES INCLUIDO</t>
  </si>
  <si>
    <t>EDF00114</t>
  </si>
  <si>
    <t>FILTRO 3M 2291 (P100) PARA MATERIAL PARTICULADO</t>
  </si>
  <si>
    <t>EDF00033</t>
  </si>
  <si>
    <t>ARNES CUERPO COMPLETO CON 3 ANILLO D ( DORSAL/CINTURA – TALLA XL</t>
  </si>
  <si>
    <t>EDF00041</t>
  </si>
  <si>
    <t>CABO DE VIDA DOBLE CON AMORTIGUADOR DE CAIDA Y GANCHO ESTRUCTURE</t>
  </si>
  <si>
    <t>EDF00082</t>
  </si>
  <si>
    <t>EXTINTOR POLVO QUIMICO SECO ABC 10 KGS.</t>
  </si>
  <si>
    <t>EDF01101</t>
  </si>
  <si>
    <t>TAPON 3M ULTRALFIT PREMOLDEADO CON CORDON Y CAJA</t>
  </si>
  <si>
    <t>EDF01102</t>
  </si>
  <si>
    <t>RODILLERA DE PROTECCION (FRAGUADOR)</t>
  </si>
  <si>
    <t>EDF01103</t>
  </si>
  <si>
    <t>OVEROL TYBEK BLANCO DESECHABLE</t>
  </si>
  <si>
    <t>EDF01104</t>
  </si>
  <si>
    <t>ZAPATOS DE SEGURIDAD</t>
  </si>
  <si>
    <t>Total 60200</t>
  </si>
  <si>
    <t>60300</t>
  </si>
  <si>
    <t>MANO DE OBRA INDIRECTA</t>
  </si>
  <si>
    <t>60301</t>
  </si>
  <si>
    <t>ADA00101</t>
  </si>
  <si>
    <t>PROFESIONAL DE OBRA</t>
  </si>
  <si>
    <t>ADA00001</t>
  </si>
  <si>
    <t>JEFE DE OBRA</t>
  </si>
  <si>
    <t>ADA00006</t>
  </si>
  <si>
    <t>BODEGUERO</t>
  </si>
  <si>
    <t>ADA00007</t>
  </si>
  <si>
    <t>TRAZADOR 1 OBRA GRUESA</t>
  </si>
  <si>
    <t>ADA00018</t>
  </si>
  <si>
    <t>JORNAL ORNATO</t>
  </si>
  <si>
    <t>ADA00100</t>
  </si>
  <si>
    <t>TRAZADOR 2 TERMINACIONES</t>
  </si>
  <si>
    <t>ADA%</t>
  </si>
  <si>
    <t>Total 60300</t>
  </si>
  <si>
    <t>60400</t>
  </si>
  <si>
    <t>EQUIPOS EN ARRIENDO</t>
  </si>
  <si>
    <t>EAF00029</t>
  </si>
  <si>
    <t>ARRIENDO SISTEMA DE ANDAMIOS</t>
  </si>
  <si>
    <t>EAA00007</t>
  </si>
  <si>
    <t>ARRIENDO TRASPALETAS</t>
  </si>
  <si>
    <t>60402</t>
  </si>
  <si>
    <t>EQUIPOS</t>
  </si>
  <si>
    <t>EAD00001</t>
  </si>
  <si>
    <t>HIDROLAVADORA ELECTRICA</t>
  </si>
  <si>
    <t>EAD00004</t>
  </si>
  <si>
    <t>EQUIPO SOLDAR COMPLETO</t>
  </si>
  <si>
    <t>EAD00005</t>
  </si>
  <si>
    <t>ARRIENDO BAÑO QUIMICO</t>
  </si>
  <si>
    <t>EAD00010</t>
  </si>
  <si>
    <t>ESMERIAL 4,5</t>
  </si>
  <si>
    <t>EAD00011</t>
  </si>
  <si>
    <t>ESMERIL 9</t>
  </si>
  <si>
    <t>EAD00012</t>
  </si>
  <si>
    <t>SIERRA ELECTRICA</t>
  </si>
  <si>
    <t>EAD00013</t>
  </si>
  <si>
    <t>ATORNILLADORES ELECTRICOS</t>
  </si>
  <si>
    <t>EAD00014</t>
  </si>
  <si>
    <t>TALADROS</t>
  </si>
  <si>
    <t>EAD00015</t>
  </si>
  <si>
    <t>LIJADORA MADERA</t>
  </si>
  <si>
    <t>60403</t>
  </si>
  <si>
    <t>HERRAMIENTAS</t>
  </si>
  <si>
    <t>EAR00001</t>
  </si>
  <si>
    <t>CARRETILLAS</t>
  </si>
  <si>
    <t>EAR00002</t>
  </si>
  <si>
    <t>CHUZOS</t>
  </si>
  <si>
    <t>EAR00005</t>
  </si>
  <si>
    <t>PALAS</t>
  </si>
  <si>
    <t>EAR00006</t>
  </si>
  <si>
    <t>SERRUCHOS</t>
  </si>
  <si>
    <t>EAR00007</t>
  </si>
  <si>
    <t>REGLAS ALUMINIO</t>
  </si>
  <si>
    <t>EAR00008</t>
  </si>
  <si>
    <t>MARTILLOS</t>
  </si>
  <si>
    <t>Total 60400</t>
  </si>
  <si>
    <t>60600</t>
  </si>
  <si>
    <t>FLETES Y TRASLADOS</t>
  </si>
  <si>
    <t>ACA00009</t>
  </si>
  <si>
    <t>FLETE DE MATERIALES Y EQUIPOS</t>
  </si>
  <si>
    <t>60602</t>
  </si>
  <si>
    <t>FLETES TERMINACIONES</t>
  </si>
  <si>
    <t>60605</t>
  </si>
  <si>
    <t>CAMIONETA</t>
  </si>
  <si>
    <t>ACA10003</t>
  </si>
  <si>
    <t>ARRIENDO CAMIONETA</t>
  </si>
  <si>
    <t>Total 60600</t>
  </si>
  <si>
    <t>Total 60000</t>
  </si>
  <si>
    <t>Total MARGO</t>
  </si>
  <si>
    <t>Recursos Detallados</t>
  </si>
  <si>
    <t>28708</t>
  </si>
  <si>
    <t>RESUMEN PRESUPUESTO</t>
  </si>
  <si>
    <t>COSTO DIRECTO</t>
  </si>
  <si>
    <t xml:space="preserve">GASTOS GENERALES </t>
  </si>
  <si>
    <t>UTILIDADES</t>
  </si>
  <si>
    <t>TOTAL (NETO)</t>
  </si>
  <si>
    <t>IVA</t>
  </si>
  <si>
    <t xml:space="preserve">TOTAL </t>
  </si>
  <si>
    <t>NOTAS:</t>
  </si>
  <si>
    <t>OBSERVACIONES PROYECTO:</t>
  </si>
  <si>
    <t>VALOR UF:</t>
  </si>
  <si>
    <t>LEAF - REVESTIMIENTO REVO DE MURO - SENA (INCL PEGAMENTOS)</t>
  </si>
  <si>
    <t>EAD00008</t>
  </si>
  <si>
    <t>ARRIENDO CORTADORA PAVIMENTOS</t>
  </si>
  <si>
    <t>EAD00009</t>
  </si>
  <si>
    <t>DISCO PARA CORTADORA DE PAVIMENTO</t>
  </si>
  <si>
    <t>PRESUPUESTO MARGO W</t>
  </si>
  <si>
    <t xml:space="preserve">Arquitectos : </t>
  </si>
  <si>
    <t>Ubicación : Hotel W</t>
  </si>
  <si>
    <t>REPARACIÓN CIELO BAR</t>
  </si>
  <si>
    <t>PROTECCIÓN DE MESONES Y BARRA</t>
  </si>
  <si>
    <t>ANDAMIOS</t>
  </si>
  <si>
    <t>RETIRO DE CIELOS Y ESCOMBROS</t>
  </si>
  <si>
    <t>INSTALACION DE MALLA RACHEL PORVISORIA</t>
  </si>
  <si>
    <t xml:space="preserve">REINSTALACION DE CIELO </t>
  </si>
  <si>
    <t>HUINCHA + PASTA + PINTURA</t>
  </si>
  <si>
    <t>REVISION DE EQUIPOS DE CLIMA</t>
  </si>
  <si>
    <t>REVISION DE EQUIPOS DE EXTRACCIÓN Y FILTROS</t>
  </si>
  <si>
    <t>SUPERVISOR DE OBRA</t>
  </si>
  <si>
    <t>dia</t>
  </si>
  <si>
    <t xml:space="preserve">REVISION Y EXTRACCIÓN DE AGUA Y RESIDUOS DE CAÑERIAS ELECTRICAS + BANDEJAS ELECTRICAS +  ARTEFACTOS </t>
  </si>
  <si>
    <t>RETIRO CIELO MADERA</t>
  </si>
  <si>
    <t>RETIRO ESCOMBROS</t>
  </si>
  <si>
    <t>REINSTALACION TERCIADO</t>
  </si>
  <si>
    <t>REINSTALACION PISO INGEENIERIA NUEVO</t>
  </si>
  <si>
    <t>LIMPIEZA Y PINTURA VIGA METALICA</t>
  </si>
  <si>
    <t>10405</t>
  </si>
  <si>
    <t>10406</t>
  </si>
  <si>
    <t>20604</t>
  </si>
  <si>
    <t>LIMPIEZA Y PINTURA CIELO AMERICANO</t>
  </si>
  <si>
    <t>20607</t>
  </si>
  <si>
    <t>ARREGLO DE CIELOS Y BANCAS  EXTERIORES</t>
  </si>
  <si>
    <t>ARREGLO BANCA CON MADERA LEAF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</si>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</sst>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 &quot;$&quot;* #,##0_ ;_ &quot;$&quot;* \-#,##0_ ;_ &quot;$&quot;* &quot;-&quot;_ ;_ @_ "/>
    <numFmt numFmtId="164" formatCode="#,##0.0"/>
    <numFmt numFmtId="165" formatCode="#,##0.00000"/>
    <numFmt numFmtId="166" formatCode="\-\.##0"/>
    <numFmt numFmtId="167" formatCode="#,##0.000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40FF"/>
      <name val="Calibri"/>
      <family val="2"/>
      <scheme val="minor"/>
    </font>
    <font>
      <b/>
      <sz val="14"/>
      <color theme="1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49" fontId="4" fillId="2" borderId="0" xfId="0" applyNumberFormat="1" applyFont="1" applyFill="1" applyAlignment="1">
      <alignment vertical="top"/>
    </xf>
    <xf numFmtId="3" fontId="5" fillId="2" borderId="0" xfId="0" applyNumberFormat="1" applyFont="1" applyFill="1" applyAlignment="1">
      <alignment vertical="top"/>
    </xf>
    <xf numFmtId="49" fontId="4" fillId="3" borderId="0" xfId="0" applyNumberFormat="1" applyFont="1" applyFill="1" applyAlignment="1">
      <alignment vertical="top"/>
    </xf>
    <xf numFmtId="164" fontId="5" fillId="3" borderId="0" xfId="0" applyNumberFormat="1" applyFont="1" applyFill="1" applyAlignment="1">
      <alignment vertical="top"/>
    </xf>
    <xf numFmtId="3" fontId="5" fillId="3" borderId="0" xfId="0" applyNumberFormat="1" applyFont="1" applyFill="1" applyAlignment="1">
      <alignment vertical="top"/>
    </xf>
    <xf numFmtId="49" fontId="6" fillId="4" borderId="0" xfId="0" applyNumberFormat="1" applyFont="1" applyFill="1" applyAlignment="1">
      <alignment vertical="top"/>
    </xf>
    <xf numFmtId="49" fontId="6" fillId="0" borderId="0" xfId="0" applyNumberFormat="1" applyFont="1" applyAlignment="1">
      <alignment vertical="top"/>
    </xf>
    <xf numFmtId="3" fontId="6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164" fontId="6" fillId="0" borderId="0" xfId="0" applyNumberFormat="1" applyFont="1" applyAlignment="1">
      <alignment vertical="top"/>
    </xf>
    <xf numFmtId="3" fontId="5" fillId="0" borderId="0" xfId="0" applyNumberFormat="1" applyFont="1" applyAlignment="1">
      <alignment vertical="top"/>
    </xf>
    <xf numFmtId="0" fontId="6" fillId="5" borderId="0" xfId="0" applyFont="1" applyFill="1" applyAlignment="1">
      <alignment vertical="top"/>
    </xf>
    <xf numFmtId="4" fontId="5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/>
    </xf>
    <xf numFmtId="49" fontId="8" fillId="0" borderId="0" xfId="0" applyNumberFormat="1" applyFont="1" applyAlignment="1">
      <alignment horizontal="left" vertical="top"/>
    </xf>
    <xf numFmtId="49" fontId="10" fillId="0" borderId="0" xfId="0" applyNumberFormat="1" applyFont="1" applyAlignment="1">
      <alignment horizontal="left" vertical="top"/>
    </xf>
    <xf numFmtId="49" fontId="8" fillId="0" borderId="0" xfId="0" applyNumberFormat="1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49" fontId="10" fillId="0" borderId="5" xfId="0" applyNumberFormat="1" applyFont="1" applyBorder="1" applyAlignment="1">
      <alignment horizontal="left" vertical="top"/>
    </xf>
    <xf numFmtId="42" fontId="13" fillId="0" borderId="6" xfId="0" applyNumberFormat="1" applyFont="1" applyBorder="1" applyAlignment="1">
      <alignment horizontal="center" vertical="top"/>
    </xf>
    <xf numFmtId="42" fontId="14" fillId="0" borderId="6" xfId="0" applyNumberFormat="1" applyFont="1" applyBorder="1" applyAlignment="1">
      <alignment horizontal="center" vertical="top"/>
    </xf>
    <xf numFmtId="3" fontId="13" fillId="0" borderId="0" xfId="0" applyNumberFormat="1" applyFont="1" applyAlignment="1">
      <alignment horizontal="right" vertical="top"/>
    </xf>
    <xf numFmtId="3" fontId="0" fillId="0" borderId="0" xfId="0" applyNumberFormat="1"/>
    <xf numFmtId="3" fontId="10" fillId="0" borderId="9" xfId="0" applyNumberFormat="1" applyFont="1" applyBorder="1" applyAlignment="1">
      <alignment horizontal="left"/>
    </xf>
    <xf numFmtId="3" fontId="10" fillId="0" borderId="10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right" vertical="top"/>
    </xf>
    <xf numFmtId="4" fontId="15" fillId="0" borderId="0" xfId="0" applyNumberFormat="1" applyFont="1" applyAlignment="1">
      <alignment horizontal="right"/>
    </xf>
    <xf numFmtId="14" fontId="0" fillId="0" borderId="0" xfId="0" applyNumberFormat="1"/>
    <xf numFmtId="14" fontId="15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top"/>
    </xf>
    <xf numFmtId="165" fontId="6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3" fontId="16" fillId="0" borderId="9" xfId="0" applyNumberFormat="1" applyFont="1" applyBorder="1" applyAlignment="1">
      <alignment horizontal="left"/>
    </xf>
    <xf numFmtId="3" fontId="16" fillId="0" borderId="10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 vertical="top"/>
    </xf>
    <xf numFmtId="49" fontId="12" fillId="8" borderId="5" xfId="0" applyNumberFormat="1" applyFont="1" applyFill="1" applyBorder="1" applyAlignment="1">
      <alignment horizontal="left" vertical="top"/>
    </xf>
    <xf numFmtId="42" fontId="13" fillId="8" borderId="6" xfId="0" applyNumberFormat="1" applyFont="1" applyFill="1" applyBorder="1" applyAlignment="1">
      <alignment horizontal="center" vertical="top"/>
    </xf>
    <xf numFmtId="42" fontId="10" fillId="0" borderId="6" xfId="0" applyNumberFormat="1" applyFont="1" applyBorder="1" applyAlignment="1">
      <alignment horizontal="center" vertical="top"/>
    </xf>
    <xf numFmtId="42" fontId="10" fillId="0" borderId="8" xfId="0" applyNumberFormat="1" applyFont="1" applyBorder="1" applyAlignment="1">
      <alignment horizontal="center" vertical="top"/>
    </xf>
    <xf numFmtId="167" fontId="6" fillId="0" borderId="0" xfId="0" applyNumberFormat="1" applyFont="1" applyAlignment="1">
      <alignment vertical="top"/>
    </xf>
    <xf numFmtId="4" fontId="5" fillId="3" borderId="0" xfId="0" applyNumberFormat="1" applyFont="1" applyFill="1" applyAlignment="1">
      <alignment vertical="top"/>
    </xf>
    <xf numFmtId="4" fontId="6" fillId="5" borderId="0" xfId="0" applyNumberFormat="1" applyFont="1" applyFill="1" applyAlignment="1">
      <alignment vertical="top"/>
    </xf>
    <xf numFmtId="4" fontId="5" fillId="2" borderId="0" xfId="0" applyNumberFormat="1" applyFont="1" applyFill="1" applyAlignment="1">
      <alignment vertical="top"/>
    </xf>
    <xf numFmtId="166" fontId="10" fillId="0" borderId="9" xfId="0" applyNumberFormat="1" applyFont="1" applyBorder="1" applyAlignment="1">
      <alignment horizontal="left"/>
    </xf>
    <xf numFmtId="0" fontId="9" fillId="0" borderId="10" xfId="0" applyFont="1" applyBorder="1"/>
    <xf numFmtId="49" fontId="8" fillId="6" borderId="1" xfId="0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vertical="center"/>
    </xf>
    <xf numFmtId="49" fontId="12" fillId="6" borderId="3" xfId="0" applyNumberFormat="1" applyFont="1" applyFill="1" applyBorder="1" applyAlignment="1">
      <alignment horizontal="center" vertical="top"/>
    </xf>
    <xf numFmtId="0" fontId="9" fillId="6" borderId="4" xfId="0" applyFont="1" applyFill="1" applyBorder="1"/>
    <xf numFmtId="3" fontId="12" fillId="7" borderId="9" xfId="0" applyNumberFormat="1" applyFont="1" applyFill="1" applyBorder="1" applyAlignment="1">
      <alignment horizontal="left"/>
    </xf>
    <xf numFmtId="0" fontId="9" fillId="7" borderId="10" xfId="0" applyFont="1" applyFill="1" applyBorder="1"/>
    <xf numFmtId="3" fontId="16" fillId="0" borderId="9" xfId="0" applyNumberFormat="1" applyFont="1" applyBorder="1" applyAlignment="1">
      <alignment horizontal="left"/>
    </xf>
    <xf numFmtId="166" fontId="16" fillId="0" borderId="9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594360</xdr:colOff>
      <xdr:row>1</xdr:row>
      <xdr:rowOff>114300</xdr:rowOff>
    </xdr:from>
    <xdr:to>
      <xdr:col>1</xdr:col>
      <xdr:colOff>1598295</xdr:colOff>
      <xdr:row>5</xdr:row>
      <xdr:rowOff>129540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3AED9F-6981-4A99-9CBB-AE217FCE7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8380" y="350520"/>
          <a:ext cx="1003935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17DD-C3D7-45A9-8A18-71D8F91EF1F2}">
  <dimension ref="A1:C26"/>
  <sheetViews>
    <sheetView showGridLines="0" tabSelected="1" view="pageBreakPreview" zoomScaleNormal="100" zoomScaleSheetLayoutView="100" workbookViewId="0">
      <selection activeCell="F16" sqref="F16"/>
    </sheetView>
  </sheetViews>
  <sheetFormatPr baseColWidth="10" defaultRowHeight="14.4" x14ac:dyDescent="0.3"/>
  <cols>
    <col min="1" max="1" width="53.109375" customWidth="1"/>
    <col min="2" max="2" width="26.109375" customWidth="1"/>
  </cols>
  <sheetData>
    <row r="1" spans="1:3" ht="18.600000000000001" thickBot="1" x14ac:dyDescent="0.35">
      <c r="A1" s="53" t="s">
        <v>541</v>
      </c>
      <c r="B1" s="54"/>
    </row>
    <row r="2" spans="1:3" ht="18" x14ac:dyDescent="0.3">
      <c r="A2" s="21"/>
      <c r="B2" s="21"/>
    </row>
    <row r="3" spans="1:3" ht="18" x14ac:dyDescent="0.3">
      <c r="A3" s="35">
        <f ca="1">+TODAY()</f>
        <v>45133</v>
      </c>
      <c r="B3" s="21"/>
    </row>
    <row r="4" spans="1:3" ht="18" x14ac:dyDescent="0.3">
      <c r="A4" s="36" t="s">
        <v>542</v>
      </c>
      <c r="B4" s="23"/>
    </row>
    <row r="5" spans="1:3" ht="18" x14ac:dyDescent="0.3">
      <c r="A5" s="36" t="s">
        <v>543</v>
      </c>
      <c r="B5" s="23"/>
    </row>
    <row r="6" spans="1:3" ht="18" x14ac:dyDescent="0.3">
      <c r="A6" s="24" t="s">
        <v>525</v>
      </c>
      <c r="B6" s="23"/>
    </row>
    <row r="7" spans="1:3" ht="15" thickBot="1" x14ac:dyDescent="0.35">
      <c r="A7" s="32" t="s">
        <v>535</v>
      </c>
      <c r="B7" s="33">
        <v>36500</v>
      </c>
    </row>
    <row r="8" spans="1:3" x14ac:dyDescent="0.3">
      <c r="A8" s="55" t="s">
        <v>526</v>
      </c>
      <c r="B8" s="56"/>
    </row>
    <row r="9" spans="1:3" ht="15.6" x14ac:dyDescent="0.3">
      <c r="A9" s="25" t="s">
        <v>527</v>
      </c>
      <c r="B9" s="26">
        <f>+'Presupuesto Detallado'!G51</f>
        <v>329</v>
      </c>
    </row>
    <row r="10" spans="1:3" ht="15.6" x14ac:dyDescent="0.3">
      <c r="A10" s="25" t="s">
        <v>528</v>
      </c>
      <c r="B10" s="27">
        <f>+B9*0.15</f>
        <v>49</v>
      </c>
    </row>
    <row r="11" spans="1:3" ht="15.6" x14ac:dyDescent="0.3">
      <c r="A11" s="25" t="s">
        <v>529</v>
      </c>
      <c r="B11" s="27">
        <f>+B9*0.15</f>
        <v>49</v>
      </c>
    </row>
    <row r="12" spans="1:3" ht="15.6" x14ac:dyDescent="0.3">
      <c r="A12" s="43" t="s">
        <v>530</v>
      </c>
      <c r="B12" s="44">
        <f>+B11+B10+B9</f>
        <v>427</v>
      </c>
    </row>
    <row r="13" spans="1:3" x14ac:dyDescent="0.3">
      <c r="A13" s="25" t="s">
        <v>531</v>
      </c>
      <c r="B13" s="45">
        <f>+B12*0.19</f>
        <v>81</v>
      </c>
    </row>
    <row r="14" spans="1:3" ht="15" thickBot="1" x14ac:dyDescent="0.35">
      <c r="A14" s="42" t="s">
        <v>532</v>
      </c>
      <c r="B14" s="46">
        <f>+B13+B12</f>
        <v>508</v>
      </c>
    </row>
    <row r="15" spans="1:3" ht="15.6" x14ac:dyDescent="0.3">
      <c r="A15" s="22"/>
      <c r="B15" s="28"/>
      <c r="C15" s="36"/>
    </row>
    <row r="16" spans="1:3" x14ac:dyDescent="0.3">
      <c r="A16" s="22"/>
      <c r="B16" s="29"/>
      <c r="C16" s="36"/>
    </row>
    <row r="17" spans="1:3" ht="18" x14ac:dyDescent="0.3">
      <c r="A17" s="22"/>
      <c r="B17" s="23"/>
    </row>
    <row r="19" spans="1:3" x14ac:dyDescent="0.3">
      <c r="A19" s="57" t="s">
        <v>533</v>
      </c>
      <c r="B19" s="58"/>
    </row>
    <row r="20" spans="1:3" x14ac:dyDescent="0.3">
      <c r="A20" s="59"/>
      <c r="B20" s="52"/>
    </row>
    <row r="21" spans="1:3" x14ac:dyDescent="0.3">
      <c r="A21" s="40"/>
      <c r="B21" s="41"/>
    </row>
    <row r="22" spans="1:3" x14ac:dyDescent="0.3">
      <c r="A22" s="40"/>
      <c r="B22" s="41"/>
      <c r="C22" s="34"/>
    </row>
    <row r="23" spans="1:3" x14ac:dyDescent="0.3">
      <c r="A23" s="30"/>
      <c r="B23" s="31"/>
    </row>
    <row r="24" spans="1:3" x14ac:dyDescent="0.3">
      <c r="A24" s="57" t="s">
        <v>534</v>
      </c>
      <c r="B24" s="58"/>
    </row>
    <row r="25" spans="1:3" x14ac:dyDescent="0.3">
      <c r="A25" s="60"/>
      <c r="B25" s="52"/>
    </row>
    <row r="26" spans="1:3" x14ac:dyDescent="0.3">
      <c r="A26" s="51"/>
      <c r="B26" s="52"/>
    </row>
  </sheetData>
  <mergeCells count="7">
    <mergeCell ref="A26:B26"/>
    <mergeCell ref="A1:B1"/>
    <mergeCell ref="A8:B8"/>
    <mergeCell ref="A19:B19"/>
    <mergeCell ref="A20:B20"/>
    <mergeCell ref="A24:B24"/>
    <mergeCell ref="A25:B25"/>
  </mergeCells>
  <pageMargins left="0.7" right="0.7" top="0.75" bottom="0.75" header="0.3" footer="0.3"/>
  <pageSetup paperSize="9" scale="82" orientation="portrait" r:id="rId1"/>
  <ignoredErrors>
    <ignoredError sqref="A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0B83-FA49-4880-B649-DAD89741FDAD}">
  <dimension ref="A1:H52"/>
  <sheetViews>
    <sheetView view="pageBreakPreview" zoomScale="115" zoomScaleNormal="100" zoomScaleSheetLayoutView="115" workbookViewId="0">
      <pane ySplit="3" topLeftCell="A4" activePane="bottomLeft" state="frozen"/>
      <selection pane="bottomLeft" activeCell="D3" sqref="D3"/>
    </sheetView>
  </sheetViews>
  <sheetFormatPr baseColWidth="10" defaultRowHeight="14.4" x14ac:dyDescent="0.3"/>
  <cols>
    <col min="4" max="4" width="64" customWidth="1"/>
  </cols>
  <sheetData>
    <row r="1" spans="1:8" x14ac:dyDescent="0.3">
      <c r="A1" s="1"/>
      <c r="B1" s="2"/>
      <c r="C1" s="2"/>
      <c r="D1" s="2"/>
      <c r="E1" s="2"/>
      <c r="F1" s="2"/>
      <c r="G1" s="2"/>
      <c r="H1" s="47"/>
    </row>
    <row r="2" spans="1:8" ht="18" x14ac:dyDescent="0.3">
      <c r="A2" s="3" t="s">
        <v>1</v>
      </c>
      <c r="B2" s="2"/>
      <c r="C2" s="2"/>
      <c r="D2" s="2"/>
      <c r="E2" s="2"/>
      <c r="F2" s="2"/>
      <c r="G2" s="2"/>
      <c r="H2" s="47"/>
    </row>
    <row r="3" spans="1:8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7"/>
    </row>
    <row r="4" spans="1:8" x14ac:dyDescent="0.3">
      <c r="A4" s="18"/>
      <c r="B4" s="18"/>
      <c r="C4" s="18"/>
      <c r="D4" s="18"/>
      <c r="E4" s="18"/>
      <c r="F4" s="18"/>
      <c r="G4" s="18"/>
      <c r="H4" s="47"/>
    </row>
    <row r="5" spans="1:8" x14ac:dyDescent="0.3">
      <c r="A5" s="7" t="s">
        <v>87</v>
      </c>
      <c r="B5" s="7" t="s">
        <v>9</v>
      </c>
      <c r="C5" s="7" t="s">
        <v>10</v>
      </c>
      <c r="D5" s="7" t="s">
        <v>544</v>
      </c>
      <c r="E5" s="8">
        <f>+E12</f>
        <v>1</v>
      </c>
      <c r="F5" s="9">
        <f>+F12</f>
        <v>78</v>
      </c>
      <c r="G5" s="48">
        <f t="shared" ref="G5:G28" si="0">+E5*F5</f>
        <v>78</v>
      </c>
      <c r="H5" s="47"/>
    </row>
    <row r="6" spans="1:8" x14ac:dyDescent="0.3">
      <c r="A6" s="10" t="s">
        <v>88</v>
      </c>
      <c r="B6" s="11" t="s">
        <v>11</v>
      </c>
      <c r="C6" s="11" t="s">
        <v>10</v>
      </c>
      <c r="D6" s="11" t="s">
        <v>548</v>
      </c>
      <c r="E6" s="16">
        <v>1</v>
      </c>
      <c r="F6" s="47">
        <v>4.9000000000000004</v>
      </c>
      <c r="G6" s="13">
        <f t="shared" si="0"/>
        <v>4.9000000000000004</v>
      </c>
      <c r="H6" s="47"/>
    </row>
    <row r="7" spans="1:8" x14ac:dyDescent="0.3">
      <c r="A7" s="10" t="s">
        <v>97</v>
      </c>
      <c r="B7" s="11" t="s">
        <v>11</v>
      </c>
      <c r="C7" s="11" t="s">
        <v>10</v>
      </c>
      <c r="D7" s="11" t="s">
        <v>545</v>
      </c>
      <c r="E7" s="16">
        <v>1</v>
      </c>
      <c r="F7" s="47">
        <v>15</v>
      </c>
      <c r="G7" s="13">
        <f t="shared" si="0"/>
        <v>15</v>
      </c>
      <c r="H7" s="47"/>
    </row>
    <row r="8" spans="1:8" x14ac:dyDescent="0.3">
      <c r="A8" s="10" t="s">
        <v>102</v>
      </c>
      <c r="B8" s="11" t="s">
        <v>11</v>
      </c>
      <c r="C8" s="11" t="s">
        <v>10</v>
      </c>
      <c r="D8" s="11" t="s">
        <v>546</v>
      </c>
      <c r="E8" s="16">
        <v>1</v>
      </c>
      <c r="F8" s="47">
        <v>4.0999999999999996</v>
      </c>
      <c r="G8" s="13">
        <f t="shared" si="0"/>
        <v>4.0999999999999996</v>
      </c>
      <c r="H8" s="47"/>
    </row>
    <row r="9" spans="1:8" x14ac:dyDescent="0.3">
      <c r="A9" s="10" t="s">
        <v>105</v>
      </c>
      <c r="B9" s="11" t="s">
        <v>11</v>
      </c>
      <c r="C9" s="11" t="s">
        <v>10</v>
      </c>
      <c r="D9" s="11" t="s">
        <v>547</v>
      </c>
      <c r="E9" s="16">
        <v>1</v>
      </c>
      <c r="F9" s="47">
        <v>9.6</v>
      </c>
      <c r="G9" s="13">
        <f t="shared" si="0"/>
        <v>9.6</v>
      </c>
      <c r="H9" s="47"/>
    </row>
    <row r="10" spans="1:8" x14ac:dyDescent="0.3">
      <c r="A10" s="10" t="s">
        <v>561</v>
      </c>
      <c r="B10" s="11" t="s">
        <v>11</v>
      </c>
      <c r="C10" s="11" t="s">
        <v>10</v>
      </c>
      <c r="D10" s="11" t="s">
        <v>549</v>
      </c>
      <c r="E10" s="16">
        <v>1</v>
      </c>
      <c r="F10" s="47">
        <v>17.8</v>
      </c>
      <c r="G10" s="13">
        <f t="shared" si="0"/>
        <v>17.8</v>
      </c>
      <c r="H10" s="47"/>
    </row>
    <row r="11" spans="1:8" x14ac:dyDescent="0.3">
      <c r="A11" s="10" t="s">
        <v>562</v>
      </c>
      <c r="B11" s="11" t="s">
        <v>11</v>
      </c>
      <c r="C11" s="11" t="s">
        <v>10</v>
      </c>
      <c r="D11" s="11" t="s">
        <v>550</v>
      </c>
      <c r="E11" s="16">
        <v>1</v>
      </c>
      <c r="F11" s="47">
        <v>27</v>
      </c>
      <c r="G11" s="13">
        <f t="shared" si="0"/>
        <v>27</v>
      </c>
      <c r="H11" s="47"/>
    </row>
    <row r="12" spans="1:8" x14ac:dyDescent="0.3">
      <c r="A12" s="14"/>
      <c r="B12" s="14"/>
      <c r="C12" s="14"/>
      <c r="D12" s="15" t="s">
        <v>108</v>
      </c>
      <c r="E12" s="16">
        <v>1</v>
      </c>
      <c r="F12" s="12">
        <f>SUM(G6:G11)</f>
        <v>78</v>
      </c>
      <c r="G12" s="19">
        <f t="shared" si="0"/>
        <v>78</v>
      </c>
      <c r="H12" s="47"/>
    </row>
    <row r="13" spans="1:8" x14ac:dyDescent="0.3">
      <c r="A13" s="18"/>
      <c r="B13" s="18"/>
      <c r="C13" s="18"/>
      <c r="D13" s="18"/>
      <c r="E13" s="18"/>
      <c r="F13" s="18"/>
      <c r="G13" s="49"/>
      <c r="H13" s="47"/>
    </row>
    <row r="14" spans="1:8" x14ac:dyDescent="0.3">
      <c r="A14" s="7" t="s">
        <v>117</v>
      </c>
      <c r="B14" s="7" t="s">
        <v>9</v>
      </c>
      <c r="C14" s="7" t="s">
        <v>10</v>
      </c>
      <c r="D14" s="7" t="s">
        <v>566</v>
      </c>
      <c r="E14" s="8">
        <f>+E22</f>
        <v>1</v>
      </c>
      <c r="F14" s="9">
        <f>+F22</f>
        <v>93</v>
      </c>
      <c r="G14" s="48">
        <f t="shared" ref="G14:G22" si="1">+E14*F14</f>
        <v>93</v>
      </c>
      <c r="H14" s="47"/>
    </row>
    <row r="15" spans="1:8" x14ac:dyDescent="0.3">
      <c r="A15" s="10" t="s">
        <v>118</v>
      </c>
      <c r="B15" s="11" t="s">
        <v>11</v>
      </c>
      <c r="C15" s="11" t="s">
        <v>10</v>
      </c>
      <c r="D15" s="11" t="s">
        <v>556</v>
      </c>
      <c r="E15" s="16">
        <v>1</v>
      </c>
      <c r="F15" s="47">
        <v>9.6</v>
      </c>
      <c r="G15" s="13">
        <f t="shared" si="1"/>
        <v>9.6</v>
      </c>
      <c r="H15" s="47"/>
    </row>
    <row r="16" spans="1:8" x14ac:dyDescent="0.3">
      <c r="A16" s="10" t="s">
        <v>123</v>
      </c>
      <c r="B16" s="11" t="s">
        <v>11</v>
      </c>
      <c r="C16" s="11" t="s">
        <v>10</v>
      </c>
      <c r="D16" s="11" t="s">
        <v>557</v>
      </c>
      <c r="E16" s="16">
        <v>1</v>
      </c>
      <c r="F16" s="47">
        <v>6.8</v>
      </c>
      <c r="G16" s="13">
        <f t="shared" si="1"/>
        <v>6.8</v>
      </c>
      <c r="H16" s="47"/>
    </row>
    <row r="17" spans="1:8" x14ac:dyDescent="0.3">
      <c r="A17" s="10" t="s">
        <v>563</v>
      </c>
      <c r="B17" s="11" t="s">
        <v>11</v>
      </c>
      <c r="C17" s="11" t="s">
        <v>10</v>
      </c>
      <c r="D17" s="11" t="s">
        <v>558</v>
      </c>
      <c r="E17" s="16">
        <v>1</v>
      </c>
      <c r="F17" s="47">
        <v>8.1999999999999993</v>
      </c>
      <c r="G17" s="13">
        <f t="shared" ref="G17:G21" si="2">+E17*F17</f>
        <v>8.1999999999999993</v>
      </c>
      <c r="H17" s="47"/>
    </row>
    <row r="18" spans="1:8" x14ac:dyDescent="0.3">
      <c r="A18" s="10" t="s">
        <v>132</v>
      </c>
      <c r="B18" s="11" t="s">
        <v>11</v>
      </c>
      <c r="C18" s="11" t="s">
        <v>10</v>
      </c>
      <c r="D18" s="11" t="s">
        <v>559</v>
      </c>
      <c r="E18" s="16">
        <v>1</v>
      </c>
      <c r="F18" s="47">
        <v>23.3</v>
      </c>
      <c r="G18" s="13">
        <f t="shared" si="2"/>
        <v>23.3</v>
      </c>
      <c r="H18" s="47"/>
    </row>
    <row r="19" spans="1:8" x14ac:dyDescent="0.3">
      <c r="A19" s="10" t="s">
        <v>133</v>
      </c>
      <c r="B19" s="11" t="s">
        <v>11</v>
      </c>
      <c r="C19" s="11" t="s">
        <v>10</v>
      </c>
      <c r="D19" s="11" t="s">
        <v>560</v>
      </c>
      <c r="E19" s="16">
        <v>1</v>
      </c>
      <c r="F19" s="47">
        <v>12.3</v>
      </c>
      <c r="G19" s="13">
        <f t="shared" si="2"/>
        <v>12.3</v>
      </c>
      <c r="H19" s="47"/>
    </row>
    <row r="20" spans="1:8" x14ac:dyDescent="0.3">
      <c r="A20" s="10" t="s">
        <v>565</v>
      </c>
      <c r="B20" s="11" t="s">
        <v>11</v>
      </c>
      <c r="C20" s="11" t="s">
        <v>10</v>
      </c>
      <c r="D20" s="11" t="s">
        <v>564</v>
      </c>
      <c r="E20" s="16">
        <v>1</v>
      </c>
      <c r="F20" s="47">
        <v>6.8</v>
      </c>
      <c r="G20" s="13">
        <f t="shared" si="2"/>
        <v>6.8</v>
      </c>
      <c r="H20" s="47"/>
    </row>
    <row r="21" spans="1:8" x14ac:dyDescent="0.3">
      <c r="A21" s="10" t="s">
        <v>568</v>
      </c>
      <c r="B21" s="11" t="s">
        <v>11</v>
      </c>
      <c r="C21" s="11" t="s">
        <v>10</v>
      </c>
      <c r="D21" s="11" t="s">
        <v>567</v>
      </c>
      <c r="E21" s="16">
        <v>1</v>
      </c>
      <c r="F21" s="47">
        <v>26</v>
      </c>
      <c r="G21" s="13">
        <f t="shared" si="2"/>
        <v>26</v>
      </c>
      <c r="H21" s="47"/>
    </row>
    <row r="22" spans="1:8" x14ac:dyDescent="0.3">
      <c r="A22" s="14"/>
      <c r="B22" s="14"/>
      <c r="C22" s="14"/>
      <c r="D22" s="15" t="s">
        <v>134</v>
      </c>
      <c r="E22" s="16">
        <v>1</v>
      </c>
      <c r="F22" s="17">
        <f>SUM(G15:G21)</f>
        <v>93</v>
      </c>
      <c r="G22" s="19">
        <f t="shared" si="1"/>
        <v>93</v>
      </c>
      <c r="H22" s="47"/>
    </row>
    <row r="23" spans="1:8" x14ac:dyDescent="0.3">
      <c r="A23" s="18"/>
      <c r="B23" s="18"/>
      <c r="C23" s="18"/>
      <c r="D23" s="18"/>
      <c r="E23" s="18"/>
      <c r="F23" s="18"/>
      <c r="G23" s="49"/>
      <c r="H23" s="47"/>
    </row>
    <row r="24" spans="1:8" x14ac:dyDescent="0.3">
      <c r="A24" s="7" t="s">
        <v>117</v>
      </c>
      <c r="B24" s="7" t="s">
        <v>9</v>
      </c>
      <c r="C24" s="7" t="s">
        <v>10</v>
      </c>
      <c r="D24" s="7" t="s">
        <v>384</v>
      </c>
      <c r="E24" s="8">
        <f>+E28</f>
        <v>1</v>
      </c>
      <c r="F24" s="9">
        <f>+F28</f>
        <v>60</v>
      </c>
      <c r="G24" s="48">
        <f t="shared" si="0"/>
        <v>60</v>
      </c>
      <c r="H24" s="47"/>
    </row>
    <row r="25" spans="1:8" x14ac:dyDescent="0.3">
      <c r="A25" s="10" t="s">
        <v>118</v>
      </c>
      <c r="B25" s="11" t="s">
        <v>11</v>
      </c>
      <c r="C25" s="11" t="s">
        <v>10</v>
      </c>
      <c r="D25" s="11" t="s">
        <v>551</v>
      </c>
      <c r="E25" s="16">
        <v>1</v>
      </c>
      <c r="F25" s="47">
        <v>20.5</v>
      </c>
      <c r="G25" s="13">
        <f t="shared" si="0"/>
        <v>20.5</v>
      </c>
      <c r="H25" s="47"/>
    </row>
    <row r="26" spans="1:8" x14ac:dyDescent="0.3">
      <c r="A26" s="10" t="s">
        <v>123</v>
      </c>
      <c r="B26" s="11" t="s">
        <v>11</v>
      </c>
      <c r="C26" s="11" t="s">
        <v>10</v>
      </c>
      <c r="D26" s="11" t="s">
        <v>552</v>
      </c>
      <c r="E26" s="16">
        <v>1</v>
      </c>
      <c r="F26" s="47">
        <v>6.8</v>
      </c>
      <c r="G26" s="13">
        <f t="shared" si="0"/>
        <v>6.8</v>
      </c>
      <c r="H26" s="47"/>
    </row>
    <row r="27" spans="1:8" x14ac:dyDescent="0.3">
      <c r="A27" s="10" t="s">
        <v>132</v>
      </c>
      <c r="B27" s="11" t="s">
        <v>11</v>
      </c>
      <c r="C27" s="11" t="s">
        <v>10</v>
      </c>
      <c r="D27" s="11" t="s">
        <v>555</v>
      </c>
      <c r="E27" s="16">
        <v>1</v>
      </c>
      <c r="F27" s="47">
        <v>32.9</v>
      </c>
      <c r="G27" s="13">
        <f t="shared" si="0"/>
        <v>32.9</v>
      </c>
      <c r="H27" s="47"/>
    </row>
    <row r="28" spans="1:8" x14ac:dyDescent="0.3">
      <c r="A28" s="14"/>
      <c r="B28" s="14"/>
      <c r="C28" s="14"/>
      <c r="D28" s="15" t="s">
        <v>134</v>
      </c>
      <c r="E28" s="16">
        <v>1</v>
      </c>
      <c r="F28" s="17">
        <f>SUM(G25:G27)</f>
        <v>60</v>
      </c>
      <c r="G28" s="19">
        <f t="shared" si="0"/>
        <v>60</v>
      </c>
      <c r="H28" s="47"/>
    </row>
    <row r="29" spans="1:8" x14ac:dyDescent="0.3">
      <c r="A29" s="18"/>
      <c r="B29" s="18"/>
      <c r="C29" s="18"/>
      <c r="D29" s="18"/>
      <c r="E29" s="18"/>
      <c r="F29" s="18"/>
      <c r="G29" s="49"/>
      <c r="H29" s="47"/>
    </row>
    <row r="30" spans="1:8" x14ac:dyDescent="0.3">
      <c r="A30" s="5" t="s">
        <v>394</v>
      </c>
      <c r="B30" s="5" t="s">
        <v>9</v>
      </c>
      <c r="C30" s="5" t="s">
        <v>10</v>
      </c>
      <c r="D30" s="5" t="s">
        <v>395</v>
      </c>
      <c r="E30" s="6">
        <f>+E49</f>
        <v>1</v>
      </c>
      <c r="F30" s="6">
        <f>+F49</f>
        <v>329</v>
      </c>
      <c r="G30" s="50">
        <f t="shared" ref="G30:G41" si="3">+E30*F30</f>
        <v>329</v>
      </c>
      <c r="H30" s="47"/>
    </row>
    <row r="31" spans="1:8" x14ac:dyDescent="0.3">
      <c r="A31" s="7" t="s">
        <v>419</v>
      </c>
      <c r="B31" s="7" t="s">
        <v>9</v>
      </c>
      <c r="C31" s="7" t="s">
        <v>10</v>
      </c>
      <c r="D31" s="7" t="s">
        <v>420</v>
      </c>
      <c r="E31" s="8">
        <f>+E33</f>
        <v>1</v>
      </c>
      <c r="F31" s="9">
        <f>+F33</f>
        <v>3</v>
      </c>
      <c r="G31" s="48">
        <f t="shared" si="3"/>
        <v>3</v>
      </c>
      <c r="H31" s="47"/>
    </row>
    <row r="32" spans="1:8" x14ac:dyDescent="0.3">
      <c r="A32" s="10" t="s">
        <v>421</v>
      </c>
      <c r="B32" s="11" t="s">
        <v>11</v>
      </c>
      <c r="C32" s="11" t="s">
        <v>10</v>
      </c>
      <c r="D32" s="11" t="s">
        <v>420</v>
      </c>
      <c r="E32" s="16">
        <v>1</v>
      </c>
      <c r="F32" s="47">
        <v>3.3</v>
      </c>
      <c r="G32" s="13">
        <f t="shared" si="3"/>
        <v>3.3</v>
      </c>
      <c r="H32" s="47"/>
    </row>
    <row r="33" spans="1:8" x14ac:dyDescent="0.3">
      <c r="A33" s="14"/>
      <c r="B33" s="14"/>
      <c r="C33" s="14"/>
      <c r="D33" s="15" t="s">
        <v>452</v>
      </c>
      <c r="E33" s="16">
        <v>1</v>
      </c>
      <c r="F33" s="17">
        <f>SUM(G32)</f>
        <v>3</v>
      </c>
      <c r="G33" s="19">
        <f t="shared" si="3"/>
        <v>3</v>
      </c>
      <c r="H33" s="47"/>
    </row>
    <row r="34" spans="1:8" x14ac:dyDescent="0.3">
      <c r="A34" s="18"/>
      <c r="B34" s="18"/>
      <c r="C34" s="18"/>
      <c r="D34" s="18"/>
      <c r="E34" s="18"/>
      <c r="F34" s="18"/>
      <c r="G34" s="49"/>
      <c r="H34" s="47"/>
    </row>
    <row r="35" spans="1:8" x14ac:dyDescent="0.3">
      <c r="A35" s="7" t="s">
        <v>453</v>
      </c>
      <c r="B35" s="7" t="s">
        <v>9</v>
      </c>
      <c r="C35" s="7" t="s">
        <v>10</v>
      </c>
      <c r="D35" s="7" t="s">
        <v>454</v>
      </c>
      <c r="E35" s="8">
        <f>+E37</f>
        <v>1</v>
      </c>
      <c r="F35" s="9">
        <f>+F37</f>
        <v>41</v>
      </c>
      <c r="G35" s="48">
        <f t="shared" si="3"/>
        <v>41</v>
      </c>
      <c r="H35" s="47"/>
    </row>
    <row r="36" spans="1:8" x14ac:dyDescent="0.3">
      <c r="A36" s="10" t="s">
        <v>455</v>
      </c>
      <c r="B36" s="11" t="s">
        <v>11</v>
      </c>
      <c r="C36" s="11" t="s">
        <v>554</v>
      </c>
      <c r="D36" s="11" t="s">
        <v>553</v>
      </c>
      <c r="E36" s="16">
        <v>10</v>
      </c>
      <c r="F36" s="47">
        <v>4.0999999999999996</v>
      </c>
      <c r="G36" s="13">
        <f t="shared" si="3"/>
        <v>41</v>
      </c>
      <c r="H36" s="47"/>
    </row>
    <row r="37" spans="1:8" x14ac:dyDescent="0.3">
      <c r="A37" s="14"/>
      <c r="B37" s="14"/>
      <c r="C37" s="14"/>
      <c r="D37" s="15" t="s">
        <v>469</v>
      </c>
      <c r="E37" s="16">
        <v>1</v>
      </c>
      <c r="F37" s="17">
        <f>SUM(G36)</f>
        <v>41</v>
      </c>
      <c r="G37" s="19">
        <f t="shared" si="3"/>
        <v>41</v>
      </c>
      <c r="H37" s="47"/>
    </row>
    <row r="38" spans="1:8" x14ac:dyDescent="0.3">
      <c r="A38" s="18"/>
      <c r="B38" s="18"/>
      <c r="C38" s="18"/>
      <c r="D38" s="18"/>
      <c r="E38" s="18"/>
      <c r="F38" s="18"/>
      <c r="G38" s="49"/>
      <c r="H38" s="47"/>
    </row>
    <row r="39" spans="1:8" x14ac:dyDescent="0.3">
      <c r="A39" s="7" t="s">
        <v>470</v>
      </c>
      <c r="B39" s="7" t="s">
        <v>9</v>
      </c>
      <c r="C39" s="7" t="s">
        <v>10</v>
      </c>
      <c r="D39" s="7" t="s">
        <v>471</v>
      </c>
      <c r="E39" s="8">
        <f>+E42</f>
        <v>1</v>
      </c>
      <c r="F39" s="9">
        <f>+F42</f>
        <v>19</v>
      </c>
      <c r="G39" s="48">
        <f t="shared" si="3"/>
        <v>19</v>
      </c>
      <c r="H39" s="47"/>
    </row>
    <row r="40" spans="1:8" x14ac:dyDescent="0.3">
      <c r="A40" s="10" t="s">
        <v>476</v>
      </c>
      <c r="B40" s="11" t="s">
        <v>11</v>
      </c>
      <c r="C40" s="11" t="s">
        <v>10</v>
      </c>
      <c r="D40" s="11" t="s">
        <v>477</v>
      </c>
      <c r="E40" s="16">
        <v>1</v>
      </c>
      <c r="F40" s="47">
        <v>12.3</v>
      </c>
      <c r="G40" s="13">
        <f t="shared" si="3"/>
        <v>12.3</v>
      </c>
      <c r="H40" s="47"/>
    </row>
    <row r="41" spans="1:8" x14ac:dyDescent="0.3">
      <c r="A41" s="10" t="s">
        <v>496</v>
      </c>
      <c r="B41" s="11" t="s">
        <v>11</v>
      </c>
      <c r="C41" s="11" t="s">
        <v>10</v>
      </c>
      <c r="D41" s="11" t="s">
        <v>497</v>
      </c>
      <c r="E41" s="16">
        <v>1</v>
      </c>
      <c r="F41" s="47">
        <v>6.8</v>
      </c>
      <c r="G41" s="13">
        <f t="shared" si="3"/>
        <v>6.8</v>
      </c>
      <c r="H41" s="47"/>
    </row>
    <row r="42" spans="1:8" x14ac:dyDescent="0.3">
      <c r="A42" s="14"/>
      <c r="B42" s="14"/>
      <c r="C42" s="14"/>
      <c r="D42" s="15" t="s">
        <v>510</v>
      </c>
      <c r="E42" s="16">
        <v>1</v>
      </c>
      <c r="F42" s="17">
        <f>SUM(G40:G41)</f>
        <v>19</v>
      </c>
      <c r="G42" s="19">
        <f t="shared" ref="G42:G51" si="4">+E42*F42</f>
        <v>19</v>
      </c>
      <c r="H42" s="47"/>
    </row>
    <row r="43" spans="1:8" x14ac:dyDescent="0.3">
      <c r="A43" s="18"/>
      <c r="B43" s="18"/>
      <c r="C43" s="18"/>
      <c r="D43" s="18"/>
      <c r="E43" s="18"/>
      <c r="F43" s="18"/>
      <c r="G43" s="49"/>
      <c r="H43" s="47"/>
    </row>
    <row r="44" spans="1:8" x14ac:dyDescent="0.3">
      <c r="A44" s="7" t="s">
        <v>511</v>
      </c>
      <c r="B44" s="7" t="s">
        <v>9</v>
      </c>
      <c r="C44" s="7" t="s">
        <v>10</v>
      </c>
      <c r="D44" s="7" t="s">
        <v>512</v>
      </c>
      <c r="E44" s="8">
        <f>+E47</f>
        <v>1</v>
      </c>
      <c r="F44" s="9">
        <f>+F47</f>
        <v>35</v>
      </c>
      <c r="G44" s="48">
        <f t="shared" si="4"/>
        <v>35</v>
      </c>
      <c r="H44" s="47"/>
    </row>
    <row r="45" spans="1:8" x14ac:dyDescent="0.3">
      <c r="A45" s="10" t="s">
        <v>515</v>
      </c>
      <c r="B45" s="11" t="s">
        <v>11</v>
      </c>
      <c r="C45" s="11" t="s">
        <v>28</v>
      </c>
      <c r="D45" s="11" t="s">
        <v>516</v>
      </c>
      <c r="E45" s="16">
        <v>5</v>
      </c>
      <c r="F45" s="47">
        <v>2.5</v>
      </c>
      <c r="G45" s="13">
        <f>+E45*F45</f>
        <v>12.5</v>
      </c>
      <c r="H45" s="47"/>
    </row>
    <row r="46" spans="1:8" x14ac:dyDescent="0.3">
      <c r="A46" s="10" t="s">
        <v>517</v>
      </c>
      <c r="B46" s="11" t="s">
        <v>11</v>
      </c>
      <c r="C46" s="11" t="s">
        <v>554</v>
      </c>
      <c r="D46" s="11" t="s">
        <v>518</v>
      </c>
      <c r="E46" s="16">
        <v>10</v>
      </c>
      <c r="F46" s="47">
        <v>2.2000000000000002</v>
      </c>
      <c r="G46" s="13">
        <f>+E46*F46</f>
        <v>22</v>
      </c>
      <c r="H46" s="47"/>
    </row>
    <row r="47" spans="1:8" x14ac:dyDescent="0.3">
      <c r="A47" s="14"/>
      <c r="B47" s="14"/>
      <c r="C47" s="14"/>
      <c r="D47" s="15" t="s">
        <v>521</v>
      </c>
      <c r="E47" s="16">
        <v>1</v>
      </c>
      <c r="F47" s="17">
        <f>SUM(G45:G46)</f>
        <v>35</v>
      </c>
      <c r="G47" s="19">
        <f t="shared" si="4"/>
        <v>35</v>
      </c>
      <c r="H47" s="47"/>
    </row>
    <row r="48" spans="1:8" x14ac:dyDescent="0.3">
      <c r="A48" s="18"/>
      <c r="B48" s="18"/>
      <c r="C48" s="18"/>
      <c r="D48" s="18"/>
      <c r="E48" s="18"/>
      <c r="F48" s="18"/>
      <c r="G48" s="49"/>
      <c r="H48" s="47"/>
    </row>
    <row r="49" spans="1:8" x14ac:dyDescent="0.3">
      <c r="A49" s="14"/>
      <c r="B49" s="14"/>
      <c r="C49" s="14"/>
      <c r="D49" s="15" t="s">
        <v>522</v>
      </c>
      <c r="E49" s="12">
        <v>1</v>
      </c>
      <c r="F49" s="17">
        <f>+G44+G39+G35+G31+G24+G14+G5</f>
        <v>329</v>
      </c>
      <c r="G49" s="19">
        <f t="shared" si="4"/>
        <v>329</v>
      </c>
      <c r="H49" s="47"/>
    </row>
    <row r="50" spans="1:8" x14ac:dyDescent="0.3">
      <c r="A50" s="18"/>
      <c r="B50" s="18"/>
      <c r="C50" s="18"/>
      <c r="D50" s="18"/>
      <c r="E50" s="18"/>
      <c r="F50" s="18"/>
      <c r="G50" s="49"/>
    </row>
    <row r="51" spans="1:8" x14ac:dyDescent="0.3">
      <c r="A51" s="14"/>
      <c r="B51" s="14"/>
      <c r="C51" s="14"/>
      <c r="D51" s="15" t="s">
        <v>523</v>
      </c>
      <c r="E51" s="12">
        <v>1</v>
      </c>
      <c r="F51" s="17">
        <f>+G30</f>
        <v>329</v>
      </c>
      <c r="G51" s="19">
        <f t="shared" si="4"/>
        <v>329</v>
      </c>
    </row>
    <row r="52" spans="1:8" x14ac:dyDescent="0.3">
      <c r="A52" s="18"/>
      <c r="B52" s="18"/>
      <c r="C52" s="18"/>
      <c r="D52" s="18"/>
      <c r="E52" s="18"/>
      <c r="F52" s="18"/>
      <c r="G52" s="18"/>
    </row>
  </sheetData>
  <autoFilter ref="A3:G52" xr:uid="{95570B83-FA49-4880-B649-DAD89741FDAD}"/>
  <phoneticPr fontId="17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7FEC-ACD7-432C-82C8-FB0024F1B2B3}">
  <dimension ref="A1:D230"/>
  <sheetViews>
    <sheetView workbookViewId="0">
      <pane ySplit="3" topLeftCell="A212" activePane="bottomLeft" state="frozen"/>
      <selection pane="bottomLeft" activeCell="D224" sqref="D224"/>
    </sheetView>
  </sheetViews>
  <sheetFormatPr baseColWidth="10" defaultRowHeight="14.4" x14ac:dyDescent="0.3"/>
  <cols>
    <col min="2" max="2" width="69.109375" bestFit="1" customWidth="1"/>
    <col min="3" max="3" width="11.44140625" style="39"/>
  </cols>
  <sheetData>
    <row r="1" spans="1:4" x14ac:dyDescent="0.3">
      <c r="A1" s="1" t="s">
        <v>0</v>
      </c>
      <c r="B1" s="2"/>
      <c r="C1" s="37"/>
      <c r="D1" s="2"/>
    </row>
    <row r="2" spans="1:4" ht="18" x14ac:dyDescent="0.3">
      <c r="A2" s="3" t="s">
        <v>524</v>
      </c>
      <c r="B2" s="2"/>
      <c r="C2" s="37"/>
      <c r="D2" s="2"/>
    </row>
    <row r="3" spans="1:4" s="39" customFormat="1" x14ac:dyDescent="0.3">
      <c r="A3" s="20" t="s">
        <v>2</v>
      </c>
      <c r="B3" s="20" t="s">
        <v>5</v>
      </c>
      <c r="C3" s="20" t="s">
        <v>4</v>
      </c>
      <c r="D3" s="20" t="s">
        <v>7</v>
      </c>
    </row>
    <row r="4" spans="1:4" x14ac:dyDescent="0.3">
      <c r="A4" s="11" t="s">
        <v>396</v>
      </c>
      <c r="B4" s="11" t="s">
        <v>398</v>
      </c>
      <c r="C4" s="38" t="s">
        <v>397</v>
      </c>
      <c r="D4" s="12">
        <v>19198</v>
      </c>
    </row>
    <row r="5" spans="1:4" x14ac:dyDescent="0.3">
      <c r="A5" s="11" t="s">
        <v>399</v>
      </c>
      <c r="B5" s="11" t="s">
        <v>400</v>
      </c>
      <c r="C5" s="38" t="s">
        <v>89</v>
      </c>
      <c r="D5" s="12">
        <v>98252</v>
      </c>
    </row>
    <row r="6" spans="1:4" x14ac:dyDescent="0.3">
      <c r="A6" s="11" t="s">
        <v>401</v>
      </c>
      <c r="B6" s="11" t="s">
        <v>402</v>
      </c>
      <c r="C6" s="38" t="s">
        <v>89</v>
      </c>
      <c r="D6" s="12">
        <v>152460</v>
      </c>
    </row>
    <row r="7" spans="1:4" x14ac:dyDescent="0.3">
      <c r="A7" s="11" t="s">
        <v>403</v>
      </c>
      <c r="B7" s="11" t="s">
        <v>404</v>
      </c>
      <c r="C7" s="38" t="s">
        <v>397</v>
      </c>
      <c r="D7" s="12">
        <v>45173</v>
      </c>
    </row>
    <row r="8" spans="1:4" x14ac:dyDescent="0.3">
      <c r="A8" s="11" t="s">
        <v>405</v>
      </c>
      <c r="B8" s="11" t="s">
        <v>406</v>
      </c>
      <c r="C8" s="38" t="s">
        <v>397</v>
      </c>
      <c r="D8" s="12">
        <v>500000</v>
      </c>
    </row>
    <row r="9" spans="1:4" x14ac:dyDescent="0.3">
      <c r="A9" s="11" t="s">
        <v>407</v>
      </c>
      <c r="B9" s="11" t="s">
        <v>408</v>
      </c>
      <c r="C9" s="38" t="s">
        <v>397</v>
      </c>
      <c r="D9" s="12">
        <v>10728</v>
      </c>
    </row>
    <row r="10" spans="1:4" x14ac:dyDescent="0.3">
      <c r="A10" s="11" t="s">
        <v>409</v>
      </c>
      <c r="B10" s="11" t="s">
        <v>410</v>
      </c>
      <c r="C10" s="38" t="s">
        <v>397</v>
      </c>
      <c r="D10" s="12">
        <v>94864</v>
      </c>
    </row>
    <row r="11" spans="1:4" x14ac:dyDescent="0.3">
      <c r="A11" s="11" t="s">
        <v>411</v>
      </c>
      <c r="B11" s="11" t="s">
        <v>412</v>
      </c>
      <c r="C11" s="38" t="s">
        <v>397</v>
      </c>
      <c r="D11" s="12">
        <v>200000</v>
      </c>
    </row>
    <row r="12" spans="1:4" x14ac:dyDescent="0.3">
      <c r="A12" s="11" t="s">
        <v>513</v>
      </c>
      <c r="B12" s="11" t="s">
        <v>514</v>
      </c>
      <c r="C12" s="38" t="s">
        <v>28</v>
      </c>
      <c r="D12" s="12">
        <v>90000</v>
      </c>
    </row>
    <row r="13" spans="1:4" x14ac:dyDescent="0.3">
      <c r="A13" s="11" t="s">
        <v>413</v>
      </c>
      <c r="B13" s="11" t="s">
        <v>414</v>
      </c>
      <c r="C13" s="38" t="s">
        <v>397</v>
      </c>
      <c r="D13" s="12">
        <v>94864</v>
      </c>
    </row>
    <row r="14" spans="1:4" x14ac:dyDescent="0.3">
      <c r="A14" s="11" t="s">
        <v>415</v>
      </c>
      <c r="B14" s="11" t="s">
        <v>416</v>
      </c>
      <c r="C14" s="38" t="s">
        <v>397</v>
      </c>
      <c r="D14" s="12">
        <v>49408</v>
      </c>
    </row>
    <row r="15" spans="1:4" x14ac:dyDescent="0.3">
      <c r="A15" s="11" t="s">
        <v>417</v>
      </c>
      <c r="B15" s="11" t="s">
        <v>418</v>
      </c>
      <c r="C15" s="38" t="s">
        <v>397</v>
      </c>
      <c r="D15" s="12">
        <v>15528</v>
      </c>
    </row>
    <row r="16" spans="1:4" x14ac:dyDescent="0.3">
      <c r="A16" s="11" t="s">
        <v>126</v>
      </c>
      <c r="B16" s="11" t="s">
        <v>127</v>
      </c>
      <c r="C16" s="38" t="s">
        <v>109</v>
      </c>
      <c r="D16" s="12">
        <v>41250</v>
      </c>
    </row>
    <row r="17" spans="1:4" x14ac:dyDescent="0.3">
      <c r="A17" s="11" t="s">
        <v>519</v>
      </c>
      <c r="B17" s="11" t="s">
        <v>520</v>
      </c>
      <c r="C17" s="38" t="s">
        <v>397</v>
      </c>
      <c r="D17" s="12">
        <v>250000</v>
      </c>
    </row>
    <row r="18" spans="1:4" x14ac:dyDescent="0.3">
      <c r="A18" s="11" t="s">
        <v>468</v>
      </c>
      <c r="B18" s="11" t="s">
        <v>37</v>
      </c>
      <c r="C18" s="38" t="s">
        <v>36</v>
      </c>
      <c r="D18" s="12">
        <v>38</v>
      </c>
    </row>
    <row r="19" spans="1:4" x14ac:dyDescent="0.3">
      <c r="A19" s="11" t="s">
        <v>458</v>
      </c>
      <c r="B19" s="11" t="s">
        <v>459</v>
      </c>
      <c r="C19" s="38" t="s">
        <v>397</v>
      </c>
      <c r="D19" s="12">
        <v>1800000</v>
      </c>
    </row>
    <row r="20" spans="1:4" x14ac:dyDescent="0.3">
      <c r="A20" s="11" t="s">
        <v>460</v>
      </c>
      <c r="B20" s="11" t="s">
        <v>461</v>
      </c>
      <c r="C20" s="38" t="s">
        <v>397</v>
      </c>
      <c r="D20" s="12">
        <v>639855</v>
      </c>
    </row>
    <row r="21" spans="1:4" x14ac:dyDescent="0.3">
      <c r="A21" s="11" t="s">
        <v>462</v>
      </c>
      <c r="B21" s="11" t="s">
        <v>463</v>
      </c>
      <c r="C21" s="38" t="s">
        <v>397</v>
      </c>
      <c r="D21" s="12">
        <v>1000000</v>
      </c>
    </row>
    <row r="22" spans="1:4" x14ac:dyDescent="0.3">
      <c r="A22" s="11" t="s">
        <v>464</v>
      </c>
      <c r="B22" s="11" t="s">
        <v>465</v>
      </c>
      <c r="C22" s="38" t="s">
        <v>397</v>
      </c>
      <c r="D22" s="12">
        <v>600000</v>
      </c>
    </row>
    <row r="23" spans="1:4" x14ac:dyDescent="0.3">
      <c r="A23" s="11" t="s">
        <v>466</v>
      </c>
      <c r="B23" s="11" t="s">
        <v>467</v>
      </c>
      <c r="C23" s="38" t="s">
        <v>397</v>
      </c>
      <c r="D23" s="12">
        <v>1000000</v>
      </c>
    </row>
    <row r="24" spans="1:4" x14ac:dyDescent="0.3">
      <c r="A24" s="11" t="s">
        <v>456</v>
      </c>
      <c r="B24" s="11" t="s">
        <v>457</v>
      </c>
      <c r="C24" s="38" t="s">
        <v>397</v>
      </c>
      <c r="D24" s="12">
        <v>1500000</v>
      </c>
    </row>
    <row r="25" spans="1:4" x14ac:dyDescent="0.3">
      <c r="A25" s="11" t="s">
        <v>474</v>
      </c>
      <c r="B25" s="11" t="s">
        <v>475</v>
      </c>
      <c r="C25" s="38" t="s">
        <v>28</v>
      </c>
      <c r="D25" s="12">
        <v>190000</v>
      </c>
    </row>
    <row r="26" spans="1:4" x14ac:dyDescent="0.3">
      <c r="A26" s="11" t="s">
        <v>128</v>
      </c>
      <c r="B26" s="11" t="s">
        <v>129</v>
      </c>
      <c r="C26" s="38" t="s">
        <v>113</v>
      </c>
      <c r="D26" s="12">
        <v>15280</v>
      </c>
    </row>
    <row r="27" spans="1:4" x14ac:dyDescent="0.3">
      <c r="A27" s="11" t="s">
        <v>478</v>
      </c>
      <c r="B27" s="11" t="s">
        <v>479</v>
      </c>
      <c r="C27" s="38" t="s">
        <v>28</v>
      </c>
      <c r="D27" s="12">
        <v>160996</v>
      </c>
    </row>
    <row r="28" spans="1:4" x14ac:dyDescent="0.3">
      <c r="A28" s="11" t="s">
        <v>480</v>
      </c>
      <c r="B28" s="11" t="s">
        <v>481</v>
      </c>
      <c r="C28" s="38" t="s">
        <v>28</v>
      </c>
      <c r="D28" s="12">
        <v>268326</v>
      </c>
    </row>
    <row r="29" spans="1:4" x14ac:dyDescent="0.3">
      <c r="A29" s="11" t="s">
        <v>482</v>
      </c>
      <c r="B29" s="11" t="s">
        <v>483</v>
      </c>
      <c r="C29" s="38" t="s">
        <v>397</v>
      </c>
      <c r="D29" s="12">
        <v>100000</v>
      </c>
    </row>
    <row r="30" spans="1:4" x14ac:dyDescent="0.3">
      <c r="A30" s="11" t="s">
        <v>112</v>
      </c>
      <c r="B30" s="11" t="s">
        <v>114</v>
      </c>
      <c r="C30" s="38" t="s">
        <v>113</v>
      </c>
      <c r="D30" s="12">
        <v>5000</v>
      </c>
    </row>
    <row r="31" spans="1:4" x14ac:dyDescent="0.3">
      <c r="A31" s="11" t="s">
        <v>537</v>
      </c>
      <c r="B31" s="11" t="s">
        <v>538</v>
      </c>
      <c r="C31" s="38" t="s">
        <v>113</v>
      </c>
      <c r="D31" s="12">
        <v>10000</v>
      </c>
    </row>
    <row r="32" spans="1:4" x14ac:dyDescent="0.3">
      <c r="A32" s="11" t="s">
        <v>539</v>
      </c>
      <c r="B32" s="11" t="s">
        <v>540</v>
      </c>
      <c r="C32" s="38" t="s">
        <v>28</v>
      </c>
      <c r="D32" s="12">
        <v>9000</v>
      </c>
    </row>
    <row r="33" spans="1:4" x14ac:dyDescent="0.3">
      <c r="A33" s="11" t="s">
        <v>484</v>
      </c>
      <c r="B33" s="11" t="s">
        <v>485</v>
      </c>
      <c r="C33" s="38" t="s">
        <v>28</v>
      </c>
      <c r="D33" s="12">
        <v>64398</v>
      </c>
    </row>
    <row r="34" spans="1:4" x14ac:dyDescent="0.3">
      <c r="A34" s="11" t="s">
        <v>486</v>
      </c>
      <c r="B34" s="11" t="s">
        <v>487</v>
      </c>
      <c r="C34" s="38" t="s">
        <v>28</v>
      </c>
      <c r="D34" s="12">
        <v>268326</v>
      </c>
    </row>
    <row r="35" spans="1:4" x14ac:dyDescent="0.3">
      <c r="A35" s="11" t="s">
        <v>488</v>
      </c>
      <c r="B35" s="11" t="s">
        <v>489</v>
      </c>
      <c r="C35" s="38" t="s">
        <v>28</v>
      </c>
      <c r="D35" s="12">
        <v>85864</v>
      </c>
    </row>
    <row r="36" spans="1:4" x14ac:dyDescent="0.3">
      <c r="A36" s="11" t="s">
        <v>490</v>
      </c>
      <c r="B36" s="11" t="s">
        <v>491</v>
      </c>
      <c r="C36" s="38" t="s">
        <v>28</v>
      </c>
      <c r="D36" s="12">
        <v>160996</v>
      </c>
    </row>
    <row r="37" spans="1:4" x14ac:dyDescent="0.3">
      <c r="A37" s="11" t="s">
        <v>492</v>
      </c>
      <c r="B37" s="11" t="s">
        <v>493</v>
      </c>
      <c r="C37" s="38" t="s">
        <v>28</v>
      </c>
      <c r="D37" s="12">
        <v>128797</v>
      </c>
    </row>
    <row r="38" spans="1:4" x14ac:dyDescent="0.3">
      <c r="A38" s="11" t="s">
        <v>494</v>
      </c>
      <c r="B38" s="11" t="s">
        <v>495</v>
      </c>
      <c r="C38" s="38" t="s">
        <v>28</v>
      </c>
      <c r="D38" s="12">
        <v>30000</v>
      </c>
    </row>
    <row r="39" spans="1:4" x14ac:dyDescent="0.3">
      <c r="A39" s="11" t="s">
        <v>167</v>
      </c>
      <c r="B39" s="11" t="s">
        <v>168</v>
      </c>
      <c r="C39" s="38" t="s">
        <v>113</v>
      </c>
      <c r="D39" s="12">
        <v>31</v>
      </c>
    </row>
    <row r="40" spans="1:4" x14ac:dyDescent="0.3">
      <c r="A40" s="11" t="s">
        <v>472</v>
      </c>
      <c r="B40" s="11" t="s">
        <v>473</v>
      </c>
      <c r="C40" s="38" t="s">
        <v>113</v>
      </c>
      <c r="D40" s="12">
        <v>1500</v>
      </c>
    </row>
    <row r="41" spans="1:4" x14ac:dyDescent="0.3">
      <c r="A41" s="11" t="s">
        <v>85</v>
      </c>
      <c r="B41" s="11" t="s">
        <v>86</v>
      </c>
      <c r="C41" s="38" t="s">
        <v>28</v>
      </c>
      <c r="D41" s="12">
        <v>150000</v>
      </c>
    </row>
    <row r="42" spans="1:4" x14ac:dyDescent="0.3">
      <c r="A42" s="11" t="s">
        <v>115</v>
      </c>
      <c r="B42" s="11" t="s">
        <v>116</v>
      </c>
      <c r="C42" s="38" t="s">
        <v>109</v>
      </c>
      <c r="D42" s="12">
        <v>11806</v>
      </c>
    </row>
    <row r="43" spans="1:4" x14ac:dyDescent="0.3">
      <c r="A43" s="11" t="s">
        <v>498</v>
      </c>
      <c r="B43" s="11" t="s">
        <v>499</v>
      </c>
      <c r="C43" s="38" t="s">
        <v>28</v>
      </c>
      <c r="D43" s="12">
        <v>38102</v>
      </c>
    </row>
    <row r="44" spans="1:4" x14ac:dyDescent="0.3">
      <c r="A44" s="11" t="s">
        <v>500</v>
      </c>
      <c r="B44" s="11" t="s">
        <v>501</v>
      </c>
      <c r="C44" s="38" t="s">
        <v>28</v>
      </c>
      <c r="D44" s="12">
        <v>17948</v>
      </c>
    </row>
    <row r="45" spans="1:4" x14ac:dyDescent="0.3">
      <c r="A45" s="11" t="s">
        <v>502</v>
      </c>
      <c r="B45" s="11" t="s">
        <v>503</v>
      </c>
      <c r="C45" s="38" t="s">
        <v>28</v>
      </c>
      <c r="D45" s="12">
        <v>9971</v>
      </c>
    </row>
    <row r="46" spans="1:4" x14ac:dyDescent="0.3">
      <c r="A46" s="11" t="s">
        <v>504</v>
      </c>
      <c r="B46" s="11" t="s">
        <v>505</v>
      </c>
      <c r="C46" s="38" t="s">
        <v>28</v>
      </c>
      <c r="D46" s="12">
        <v>8479</v>
      </c>
    </row>
    <row r="47" spans="1:4" x14ac:dyDescent="0.3">
      <c r="A47" s="11" t="s">
        <v>506</v>
      </c>
      <c r="B47" s="11" t="s">
        <v>507</v>
      </c>
      <c r="C47" s="38" t="s">
        <v>28</v>
      </c>
      <c r="D47" s="12">
        <v>25759</v>
      </c>
    </row>
    <row r="48" spans="1:4" x14ac:dyDescent="0.3">
      <c r="A48" s="11" t="s">
        <v>508</v>
      </c>
      <c r="B48" s="11" t="s">
        <v>509</v>
      </c>
      <c r="C48" s="38" t="s">
        <v>28</v>
      </c>
      <c r="D48" s="12">
        <v>7642</v>
      </c>
    </row>
    <row r="49" spans="1:4" x14ac:dyDescent="0.3">
      <c r="A49" s="11" t="s">
        <v>209</v>
      </c>
      <c r="B49" s="11" t="s">
        <v>210</v>
      </c>
      <c r="C49" s="38" t="s">
        <v>28</v>
      </c>
      <c r="D49" s="12">
        <v>6000</v>
      </c>
    </row>
    <row r="50" spans="1:4" x14ac:dyDescent="0.3">
      <c r="A50" s="11" t="s">
        <v>422</v>
      </c>
      <c r="B50" s="11" t="s">
        <v>423</v>
      </c>
      <c r="C50" s="38" t="s">
        <v>28</v>
      </c>
      <c r="D50" s="12">
        <v>10131</v>
      </c>
    </row>
    <row r="51" spans="1:4" x14ac:dyDescent="0.3">
      <c r="A51" s="11" t="s">
        <v>424</v>
      </c>
      <c r="B51" s="11" t="s">
        <v>425</v>
      </c>
      <c r="C51" s="38" t="s">
        <v>28</v>
      </c>
      <c r="D51" s="12">
        <v>13910</v>
      </c>
    </row>
    <row r="52" spans="1:4" x14ac:dyDescent="0.3">
      <c r="A52" s="11" t="s">
        <v>426</v>
      </c>
      <c r="B52" s="11" t="s">
        <v>427</v>
      </c>
      <c r="C52" s="38" t="s">
        <v>28</v>
      </c>
      <c r="D52" s="12">
        <v>1246</v>
      </c>
    </row>
    <row r="53" spans="1:4" x14ac:dyDescent="0.3">
      <c r="A53" s="11" t="s">
        <v>428</v>
      </c>
      <c r="B53" s="11" t="s">
        <v>429</v>
      </c>
      <c r="C53" s="38" t="s">
        <v>28</v>
      </c>
      <c r="D53" s="12">
        <v>1288</v>
      </c>
    </row>
    <row r="54" spans="1:4" x14ac:dyDescent="0.3">
      <c r="A54" s="11" t="s">
        <v>438</v>
      </c>
      <c r="B54" s="11" t="s">
        <v>439</v>
      </c>
      <c r="C54" s="38" t="s">
        <v>28</v>
      </c>
      <c r="D54" s="12">
        <v>12880</v>
      </c>
    </row>
    <row r="55" spans="1:4" x14ac:dyDescent="0.3">
      <c r="A55" s="11" t="s">
        <v>440</v>
      </c>
      <c r="B55" s="11" t="s">
        <v>441</v>
      </c>
      <c r="C55" s="38" t="s">
        <v>28</v>
      </c>
      <c r="D55" s="12">
        <v>12635</v>
      </c>
    </row>
    <row r="56" spans="1:4" x14ac:dyDescent="0.3">
      <c r="A56" s="11" t="s">
        <v>442</v>
      </c>
      <c r="B56" s="11" t="s">
        <v>443</v>
      </c>
      <c r="C56" s="38" t="s">
        <v>28</v>
      </c>
      <c r="D56" s="12">
        <v>32199</v>
      </c>
    </row>
    <row r="57" spans="1:4" x14ac:dyDescent="0.3">
      <c r="A57" s="11" t="s">
        <v>436</v>
      </c>
      <c r="B57" s="11" t="s">
        <v>437</v>
      </c>
      <c r="C57" s="38" t="s">
        <v>28</v>
      </c>
      <c r="D57" s="12">
        <v>5903</v>
      </c>
    </row>
    <row r="58" spans="1:4" x14ac:dyDescent="0.3">
      <c r="A58" s="11" t="s">
        <v>430</v>
      </c>
      <c r="B58" s="11" t="s">
        <v>431</v>
      </c>
      <c r="C58" s="38" t="s">
        <v>28</v>
      </c>
      <c r="D58" s="12">
        <v>633</v>
      </c>
    </row>
    <row r="59" spans="1:4" x14ac:dyDescent="0.3">
      <c r="A59" s="11" t="s">
        <v>432</v>
      </c>
      <c r="B59" s="11" t="s">
        <v>433</v>
      </c>
      <c r="C59" s="38" t="s">
        <v>28</v>
      </c>
      <c r="D59" s="12">
        <v>633</v>
      </c>
    </row>
    <row r="60" spans="1:4" x14ac:dyDescent="0.3">
      <c r="A60" s="11" t="s">
        <v>444</v>
      </c>
      <c r="B60" s="11" t="s">
        <v>445</v>
      </c>
      <c r="C60" s="38" t="s">
        <v>28</v>
      </c>
      <c r="D60" s="12">
        <v>537</v>
      </c>
    </row>
    <row r="61" spans="1:4" x14ac:dyDescent="0.3">
      <c r="A61" s="11" t="s">
        <v>446</v>
      </c>
      <c r="B61" s="11" t="s">
        <v>447</v>
      </c>
      <c r="C61" s="38" t="s">
        <v>28</v>
      </c>
      <c r="D61" s="12">
        <v>5903</v>
      </c>
    </row>
    <row r="62" spans="1:4" x14ac:dyDescent="0.3">
      <c r="A62" s="11" t="s">
        <v>448</v>
      </c>
      <c r="B62" s="11" t="s">
        <v>449</v>
      </c>
      <c r="C62" s="38" t="s">
        <v>28</v>
      </c>
      <c r="D62" s="12">
        <v>2683</v>
      </c>
    </row>
    <row r="63" spans="1:4" x14ac:dyDescent="0.3">
      <c r="A63" s="11" t="s">
        <v>450</v>
      </c>
      <c r="B63" s="11" t="s">
        <v>451</v>
      </c>
      <c r="C63" s="38" t="s">
        <v>28</v>
      </c>
      <c r="D63" s="12">
        <v>12880</v>
      </c>
    </row>
    <row r="64" spans="1:4" x14ac:dyDescent="0.3">
      <c r="A64" s="11" t="s">
        <v>434</v>
      </c>
      <c r="B64" s="11" t="s">
        <v>435</v>
      </c>
      <c r="C64" s="38" t="s">
        <v>28</v>
      </c>
      <c r="D64" s="12">
        <v>1707</v>
      </c>
    </row>
    <row r="65" spans="1:4" x14ac:dyDescent="0.3">
      <c r="A65" s="11" t="s">
        <v>119</v>
      </c>
      <c r="B65" s="11" t="s">
        <v>120</v>
      </c>
      <c r="C65" s="38" t="s">
        <v>109</v>
      </c>
      <c r="D65" s="12">
        <v>309258</v>
      </c>
    </row>
    <row r="66" spans="1:4" x14ac:dyDescent="0.3">
      <c r="A66" s="11" t="s">
        <v>124</v>
      </c>
      <c r="B66" s="11" t="s">
        <v>125</v>
      </c>
      <c r="C66" s="38" t="s">
        <v>109</v>
      </c>
      <c r="D66" s="12">
        <v>166170</v>
      </c>
    </row>
    <row r="67" spans="1:4" x14ac:dyDescent="0.3">
      <c r="A67" s="11" t="s">
        <v>221</v>
      </c>
      <c r="B67" s="11" t="s">
        <v>223</v>
      </c>
      <c r="C67" s="38" t="s">
        <v>222</v>
      </c>
      <c r="D67" s="12">
        <v>3000</v>
      </c>
    </row>
    <row r="68" spans="1:4" x14ac:dyDescent="0.3">
      <c r="A68" s="11" t="s">
        <v>263</v>
      </c>
      <c r="B68" s="11" t="s">
        <v>264</v>
      </c>
      <c r="C68" s="38" t="s">
        <v>222</v>
      </c>
      <c r="D68" s="12">
        <v>3950</v>
      </c>
    </row>
    <row r="69" spans="1:4" x14ac:dyDescent="0.3">
      <c r="A69" s="11" t="s">
        <v>151</v>
      </c>
      <c r="B69" s="11" t="s">
        <v>153</v>
      </c>
      <c r="C69" s="38" t="s">
        <v>152</v>
      </c>
      <c r="D69" s="12">
        <v>37150</v>
      </c>
    </row>
    <row r="70" spans="1:4" x14ac:dyDescent="0.3">
      <c r="A70" s="11" t="s">
        <v>281</v>
      </c>
      <c r="B70" s="11" t="s">
        <v>282</v>
      </c>
      <c r="C70" s="38" t="s">
        <v>17</v>
      </c>
      <c r="D70" s="12">
        <v>5259</v>
      </c>
    </row>
    <row r="71" spans="1:4" x14ac:dyDescent="0.3">
      <c r="A71" s="11" t="s">
        <v>45</v>
      </c>
      <c r="B71" s="11" t="s">
        <v>46</v>
      </c>
      <c r="C71" s="38" t="s">
        <v>17</v>
      </c>
      <c r="D71" s="12">
        <v>4277</v>
      </c>
    </row>
    <row r="72" spans="1:4" x14ac:dyDescent="0.3">
      <c r="A72" s="11" t="s">
        <v>16</v>
      </c>
      <c r="B72" s="11" t="s">
        <v>18</v>
      </c>
      <c r="C72" s="38" t="s">
        <v>17</v>
      </c>
      <c r="D72" s="12">
        <v>5790</v>
      </c>
    </row>
    <row r="73" spans="1:4" x14ac:dyDescent="0.3">
      <c r="A73" s="11" t="s">
        <v>169</v>
      </c>
      <c r="B73" s="11" t="s">
        <v>170</v>
      </c>
      <c r="C73" s="38" t="s">
        <v>17</v>
      </c>
      <c r="D73" s="12">
        <v>1571</v>
      </c>
    </row>
    <row r="74" spans="1:4" x14ac:dyDescent="0.3">
      <c r="A74" s="11" t="s">
        <v>19</v>
      </c>
      <c r="B74" s="11" t="s">
        <v>20</v>
      </c>
      <c r="C74" s="38" t="s">
        <v>17</v>
      </c>
      <c r="D74" s="12">
        <v>3140</v>
      </c>
    </row>
    <row r="75" spans="1:4" x14ac:dyDescent="0.3">
      <c r="A75" s="11" t="s">
        <v>47</v>
      </c>
      <c r="B75" s="11" t="s">
        <v>48</v>
      </c>
      <c r="C75" s="38" t="s">
        <v>17</v>
      </c>
      <c r="D75" s="12">
        <v>3926</v>
      </c>
    </row>
    <row r="76" spans="1:4" x14ac:dyDescent="0.3">
      <c r="A76" s="11" t="s">
        <v>143</v>
      </c>
      <c r="B76" s="11" t="s">
        <v>144</v>
      </c>
      <c r="C76" s="38" t="s">
        <v>17</v>
      </c>
      <c r="D76" s="12">
        <v>3140</v>
      </c>
    </row>
    <row r="77" spans="1:4" x14ac:dyDescent="0.3">
      <c r="A77" s="11" t="s">
        <v>67</v>
      </c>
      <c r="B77" s="11" t="s">
        <v>68</v>
      </c>
      <c r="C77" s="38" t="s">
        <v>17</v>
      </c>
      <c r="D77" s="12">
        <v>6281</v>
      </c>
    </row>
    <row r="78" spans="1:4" x14ac:dyDescent="0.3">
      <c r="A78" s="11" t="s">
        <v>257</v>
      </c>
      <c r="B78" s="11" t="s">
        <v>258</v>
      </c>
      <c r="C78" s="38" t="s">
        <v>17</v>
      </c>
      <c r="D78" s="12">
        <v>5500</v>
      </c>
    </row>
    <row r="79" spans="1:4" x14ac:dyDescent="0.3">
      <c r="A79" s="11" t="s">
        <v>13</v>
      </c>
      <c r="B79" s="11" t="s">
        <v>15</v>
      </c>
      <c r="C79" s="38" t="s">
        <v>14</v>
      </c>
      <c r="D79" s="12">
        <v>10950</v>
      </c>
    </row>
    <row r="80" spans="1:4" x14ac:dyDescent="0.3">
      <c r="A80" s="11" t="s">
        <v>61</v>
      </c>
      <c r="B80" s="11" t="s">
        <v>62</v>
      </c>
      <c r="C80" s="38" t="s">
        <v>14</v>
      </c>
      <c r="D80" s="12">
        <v>18480</v>
      </c>
    </row>
    <row r="81" spans="1:4" x14ac:dyDescent="0.3">
      <c r="A81" s="11" t="s">
        <v>141</v>
      </c>
      <c r="B81" s="11" t="s">
        <v>142</v>
      </c>
      <c r="C81" s="38" t="s">
        <v>14</v>
      </c>
      <c r="D81" s="12">
        <v>22680</v>
      </c>
    </row>
    <row r="82" spans="1:4" x14ac:dyDescent="0.3">
      <c r="A82" s="11" t="s">
        <v>135</v>
      </c>
      <c r="B82" s="11" t="s">
        <v>136</v>
      </c>
      <c r="C82" s="38" t="s">
        <v>22</v>
      </c>
      <c r="D82" s="12">
        <v>950</v>
      </c>
    </row>
    <row r="83" spans="1:4" x14ac:dyDescent="0.3">
      <c r="A83" s="11" t="s">
        <v>137</v>
      </c>
      <c r="B83" s="11" t="s">
        <v>138</v>
      </c>
      <c r="C83" s="38" t="s">
        <v>22</v>
      </c>
      <c r="D83" s="12">
        <v>1771</v>
      </c>
    </row>
    <row r="84" spans="1:4" x14ac:dyDescent="0.3">
      <c r="A84" s="11" t="s">
        <v>163</v>
      </c>
      <c r="B84" s="11" t="s">
        <v>164</v>
      </c>
      <c r="C84" s="38" t="s">
        <v>14</v>
      </c>
      <c r="D84" s="12">
        <v>97000</v>
      </c>
    </row>
    <row r="85" spans="1:4" x14ac:dyDescent="0.3">
      <c r="A85" s="11" t="s">
        <v>165</v>
      </c>
      <c r="B85" s="11" t="s">
        <v>166</v>
      </c>
      <c r="C85" s="38" t="s">
        <v>38</v>
      </c>
      <c r="D85" s="12">
        <v>65000</v>
      </c>
    </row>
    <row r="86" spans="1:4" x14ac:dyDescent="0.3">
      <c r="A86" s="11" t="s">
        <v>341</v>
      </c>
      <c r="B86" s="11" t="s">
        <v>342</v>
      </c>
      <c r="C86" s="38" t="s">
        <v>28</v>
      </c>
      <c r="D86" s="12">
        <v>6</v>
      </c>
    </row>
    <row r="87" spans="1:4" x14ac:dyDescent="0.3">
      <c r="A87" s="11" t="s">
        <v>71</v>
      </c>
      <c r="B87" s="11" t="s">
        <v>72</v>
      </c>
      <c r="C87" s="38" t="s">
        <v>28</v>
      </c>
      <c r="D87" s="12">
        <v>8</v>
      </c>
    </row>
    <row r="88" spans="1:4" x14ac:dyDescent="0.3">
      <c r="A88" s="11" t="s">
        <v>145</v>
      </c>
      <c r="B88" s="11" t="s">
        <v>146</v>
      </c>
      <c r="C88" s="38" t="s">
        <v>17</v>
      </c>
      <c r="D88" s="12">
        <v>13</v>
      </c>
    </row>
    <row r="89" spans="1:4" x14ac:dyDescent="0.3">
      <c r="A89" s="11" t="s">
        <v>173</v>
      </c>
      <c r="B89" s="11" t="s">
        <v>174</v>
      </c>
      <c r="C89" s="38" t="s">
        <v>28</v>
      </c>
      <c r="D89" s="12">
        <v>8</v>
      </c>
    </row>
    <row r="90" spans="1:4" x14ac:dyDescent="0.3">
      <c r="A90" s="11" t="s">
        <v>63</v>
      </c>
      <c r="B90" s="11" t="s">
        <v>64</v>
      </c>
      <c r="C90" s="38" t="s">
        <v>28</v>
      </c>
      <c r="D90" s="12">
        <v>8</v>
      </c>
    </row>
    <row r="91" spans="1:4" x14ac:dyDescent="0.3">
      <c r="A91" s="11" t="s">
        <v>259</v>
      </c>
      <c r="B91" s="11" t="s">
        <v>260</v>
      </c>
      <c r="C91" s="38" t="s">
        <v>28</v>
      </c>
      <c r="D91" s="12">
        <v>40</v>
      </c>
    </row>
    <row r="92" spans="1:4" x14ac:dyDescent="0.3">
      <c r="A92" s="11" t="s">
        <v>65</v>
      </c>
      <c r="B92" s="11" t="s">
        <v>66</v>
      </c>
      <c r="C92" s="38" t="s">
        <v>28</v>
      </c>
      <c r="D92" s="12">
        <v>21</v>
      </c>
    </row>
    <row r="93" spans="1:4" x14ac:dyDescent="0.3">
      <c r="A93" s="11" t="s">
        <v>213</v>
      </c>
      <c r="B93" s="11" t="s">
        <v>214</v>
      </c>
      <c r="C93" s="38" t="s">
        <v>28</v>
      </c>
      <c r="D93" s="12">
        <v>1300</v>
      </c>
    </row>
    <row r="94" spans="1:4" x14ac:dyDescent="0.3">
      <c r="A94" s="11" t="s">
        <v>304</v>
      </c>
      <c r="B94" s="11" t="s">
        <v>305</v>
      </c>
      <c r="C94" s="38" t="s">
        <v>28</v>
      </c>
      <c r="D94" s="12">
        <v>700</v>
      </c>
    </row>
    <row r="95" spans="1:4" x14ac:dyDescent="0.3">
      <c r="A95" s="11" t="s">
        <v>21</v>
      </c>
      <c r="B95" s="11" t="s">
        <v>23</v>
      </c>
      <c r="C95" s="38" t="s">
        <v>22</v>
      </c>
      <c r="D95" s="12">
        <v>555</v>
      </c>
    </row>
    <row r="96" spans="1:4" x14ac:dyDescent="0.3">
      <c r="A96" s="11" t="s">
        <v>73</v>
      </c>
      <c r="B96" s="11" t="s">
        <v>74</v>
      </c>
      <c r="C96" s="38" t="s">
        <v>28</v>
      </c>
      <c r="D96" s="12">
        <v>32</v>
      </c>
    </row>
    <row r="97" spans="1:4" x14ac:dyDescent="0.3">
      <c r="A97" s="11" t="s">
        <v>77</v>
      </c>
      <c r="B97" s="11" t="s">
        <v>78</v>
      </c>
      <c r="C97" s="38" t="s">
        <v>28</v>
      </c>
      <c r="D97" s="12">
        <v>31</v>
      </c>
    </row>
    <row r="98" spans="1:4" x14ac:dyDescent="0.3">
      <c r="A98" s="11" t="s">
        <v>154</v>
      </c>
      <c r="B98" s="11" t="s">
        <v>156</v>
      </c>
      <c r="C98" s="38" t="s">
        <v>155</v>
      </c>
      <c r="D98" s="12">
        <v>15613</v>
      </c>
    </row>
    <row r="99" spans="1:4" x14ac:dyDescent="0.3">
      <c r="A99" s="11" t="s">
        <v>83</v>
      </c>
      <c r="B99" s="11" t="s">
        <v>84</v>
      </c>
      <c r="C99" s="38" t="s">
        <v>28</v>
      </c>
      <c r="D99" s="12">
        <v>357</v>
      </c>
    </row>
    <row r="100" spans="1:4" x14ac:dyDescent="0.3">
      <c r="A100" s="11" t="s">
        <v>269</v>
      </c>
      <c r="B100" s="11" t="s">
        <v>271</v>
      </c>
      <c r="C100" s="38" t="s">
        <v>270</v>
      </c>
      <c r="D100" s="12">
        <v>7800</v>
      </c>
    </row>
    <row r="101" spans="1:4" x14ac:dyDescent="0.3">
      <c r="A101" s="11" t="s">
        <v>79</v>
      </c>
      <c r="B101" s="11" t="s">
        <v>80</v>
      </c>
      <c r="C101" s="38" t="s">
        <v>12</v>
      </c>
      <c r="D101" s="12">
        <v>1538</v>
      </c>
    </row>
    <row r="102" spans="1:4" x14ac:dyDescent="0.3">
      <c r="A102" s="11" t="s">
        <v>75</v>
      </c>
      <c r="B102" s="11" t="s">
        <v>76</v>
      </c>
      <c r="C102" s="38" t="s">
        <v>12</v>
      </c>
      <c r="D102" s="12">
        <v>1063</v>
      </c>
    </row>
    <row r="103" spans="1:4" x14ac:dyDescent="0.3">
      <c r="A103" s="11" t="s">
        <v>188</v>
      </c>
      <c r="B103" s="11" t="s">
        <v>189</v>
      </c>
      <c r="C103" s="38" t="s">
        <v>12</v>
      </c>
      <c r="D103" s="12">
        <v>700</v>
      </c>
    </row>
    <row r="104" spans="1:4" x14ac:dyDescent="0.3">
      <c r="A104" s="11" t="s">
        <v>190</v>
      </c>
      <c r="B104" s="11" t="s">
        <v>191</v>
      </c>
      <c r="C104" s="38" t="s">
        <v>12</v>
      </c>
      <c r="D104" s="12">
        <v>488</v>
      </c>
    </row>
    <row r="105" spans="1:4" x14ac:dyDescent="0.3">
      <c r="A105" s="11" t="s">
        <v>175</v>
      </c>
      <c r="B105" s="11" t="s">
        <v>176</v>
      </c>
      <c r="C105" s="38" t="s">
        <v>12</v>
      </c>
      <c r="D105" s="12">
        <v>600</v>
      </c>
    </row>
    <row r="106" spans="1:4" x14ac:dyDescent="0.3">
      <c r="A106" s="11" t="s">
        <v>177</v>
      </c>
      <c r="B106" s="11" t="s">
        <v>178</v>
      </c>
      <c r="C106" s="38" t="s">
        <v>12</v>
      </c>
      <c r="D106" s="12">
        <v>388</v>
      </c>
    </row>
    <row r="107" spans="1:4" x14ac:dyDescent="0.3">
      <c r="A107" s="11" t="s">
        <v>186</v>
      </c>
      <c r="B107" s="11" t="s">
        <v>187</v>
      </c>
      <c r="C107" s="38" t="s">
        <v>38</v>
      </c>
      <c r="D107" s="12">
        <v>2436</v>
      </c>
    </row>
    <row r="108" spans="1:4" x14ac:dyDescent="0.3">
      <c r="A108" s="11" t="s">
        <v>171</v>
      </c>
      <c r="B108" s="11" t="s">
        <v>172</v>
      </c>
      <c r="C108" s="38" t="s">
        <v>38</v>
      </c>
      <c r="D108" s="12">
        <v>5307</v>
      </c>
    </row>
    <row r="109" spans="1:4" x14ac:dyDescent="0.3">
      <c r="A109" s="11" t="s">
        <v>192</v>
      </c>
      <c r="B109" s="11" t="s">
        <v>193</v>
      </c>
      <c r="C109" s="38" t="s">
        <v>38</v>
      </c>
      <c r="D109" s="12">
        <v>1864</v>
      </c>
    </row>
    <row r="110" spans="1:4" x14ac:dyDescent="0.3">
      <c r="A110" s="11" t="s">
        <v>267</v>
      </c>
      <c r="B110" s="11" t="s">
        <v>268</v>
      </c>
      <c r="C110" s="38" t="s">
        <v>28</v>
      </c>
      <c r="D110" s="12">
        <v>1340</v>
      </c>
    </row>
    <row r="111" spans="1:4" x14ac:dyDescent="0.3">
      <c r="A111" s="11" t="s">
        <v>265</v>
      </c>
      <c r="B111" s="11" t="s">
        <v>266</v>
      </c>
      <c r="C111" s="38" t="s">
        <v>222</v>
      </c>
      <c r="D111" s="12">
        <v>6026</v>
      </c>
    </row>
    <row r="112" spans="1:4" x14ac:dyDescent="0.3">
      <c r="A112" s="11" t="s">
        <v>353</v>
      </c>
      <c r="B112" s="11" t="s">
        <v>354</v>
      </c>
      <c r="C112" s="38" t="s">
        <v>25</v>
      </c>
      <c r="D112" s="12">
        <v>34639</v>
      </c>
    </row>
    <row r="113" spans="1:4" x14ac:dyDescent="0.3">
      <c r="A113" s="11" t="s">
        <v>363</v>
      </c>
      <c r="B113" s="11" t="s">
        <v>364</v>
      </c>
      <c r="C113" s="38" t="s">
        <v>25</v>
      </c>
      <c r="D113" s="12">
        <v>61215</v>
      </c>
    </row>
    <row r="114" spans="1:4" x14ac:dyDescent="0.3">
      <c r="A114" s="11" t="s">
        <v>365</v>
      </c>
      <c r="B114" s="11" t="s">
        <v>366</v>
      </c>
      <c r="C114" s="38" t="s">
        <v>28</v>
      </c>
      <c r="D114" s="12">
        <v>1420</v>
      </c>
    </row>
    <row r="115" spans="1:4" x14ac:dyDescent="0.3">
      <c r="A115" s="11" t="s">
        <v>367</v>
      </c>
      <c r="B115" s="11" t="s">
        <v>368</v>
      </c>
      <c r="C115" s="38" t="s">
        <v>28</v>
      </c>
      <c r="D115" s="12">
        <v>6546</v>
      </c>
    </row>
    <row r="116" spans="1:4" x14ac:dyDescent="0.3">
      <c r="A116" s="11" t="s">
        <v>369</v>
      </c>
      <c r="B116" s="11" t="s">
        <v>370</v>
      </c>
      <c r="C116" s="38" t="s">
        <v>307</v>
      </c>
      <c r="D116" s="12">
        <v>21000</v>
      </c>
    </row>
    <row r="117" spans="1:4" x14ac:dyDescent="0.3">
      <c r="A117" s="11" t="s">
        <v>357</v>
      </c>
      <c r="B117" s="11" t="s">
        <v>358</v>
      </c>
      <c r="C117" s="38" t="s">
        <v>307</v>
      </c>
      <c r="D117" s="12">
        <v>51244</v>
      </c>
    </row>
    <row r="118" spans="1:4" x14ac:dyDescent="0.3">
      <c r="A118" s="11" t="s">
        <v>359</v>
      </c>
      <c r="B118" s="11" t="s">
        <v>360</v>
      </c>
      <c r="C118" s="38" t="s">
        <v>307</v>
      </c>
      <c r="D118" s="12">
        <v>17134</v>
      </c>
    </row>
    <row r="119" spans="1:4" x14ac:dyDescent="0.3">
      <c r="A119" s="11" t="s">
        <v>24</v>
      </c>
      <c r="B119" s="11" t="s">
        <v>26</v>
      </c>
      <c r="C119" s="38" t="s">
        <v>25</v>
      </c>
      <c r="D119" s="12">
        <v>21300</v>
      </c>
    </row>
    <row r="120" spans="1:4" x14ac:dyDescent="0.3">
      <c r="A120" s="11" t="s">
        <v>283</v>
      </c>
      <c r="B120" s="11" t="s">
        <v>284</v>
      </c>
      <c r="C120" s="38" t="s">
        <v>152</v>
      </c>
      <c r="D120" s="12">
        <v>10572</v>
      </c>
    </row>
    <row r="121" spans="1:4" x14ac:dyDescent="0.3">
      <c r="A121" s="11" t="s">
        <v>285</v>
      </c>
      <c r="B121" s="11" t="s">
        <v>286</v>
      </c>
      <c r="C121" s="38" t="s">
        <v>28</v>
      </c>
      <c r="D121" s="12">
        <v>200</v>
      </c>
    </row>
    <row r="122" spans="1:4" x14ac:dyDescent="0.3">
      <c r="A122" s="11" t="s">
        <v>361</v>
      </c>
      <c r="B122" s="11" t="s">
        <v>362</v>
      </c>
      <c r="C122" s="38" t="s">
        <v>28</v>
      </c>
      <c r="D122" s="12">
        <v>1342</v>
      </c>
    </row>
    <row r="123" spans="1:4" x14ac:dyDescent="0.3">
      <c r="A123" s="11" t="s">
        <v>376</v>
      </c>
      <c r="B123" s="11" t="s">
        <v>377</v>
      </c>
      <c r="C123" s="38" t="s">
        <v>22</v>
      </c>
      <c r="D123" s="12">
        <v>3220</v>
      </c>
    </row>
    <row r="124" spans="1:4" x14ac:dyDescent="0.3">
      <c r="A124" s="11" t="s">
        <v>240</v>
      </c>
      <c r="B124" s="11" t="s">
        <v>241</v>
      </c>
      <c r="C124" s="38" t="s">
        <v>28</v>
      </c>
      <c r="D124" s="12">
        <v>6790</v>
      </c>
    </row>
    <row r="125" spans="1:4" x14ac:dyDescent="0.3">
      <c r="A125" s="11" t="s">
        <v>355</v>
      </c>
      <c r="B125" s="11" t="s">
        <v>356</v>
      </c>
      <c r="C125" s="38" t="s">
        <v>182</v>
      </c>
      <c r="D125" s="12">
        <v>551</v>
      </c>
    </row>
    <row r="126" spans="1:4" x14ac:dyDescent="0.3">
      <c r="A126" s="11" t="s">
        <v>27</v>
      </c>
      <c r="B126" s="11" t="s">
        <v>29</v>
      </c>
      <c r="C126" s="38" t="s">
        <v>28</v>
      </c>
      <c r="D126" s="12">
        <v>3592</v>
      </c>
    </row>
    <row r="127" spans="1:4" x14ac:dyDescent="0.3">
      <c r="A127" s="11" t="s">
        <v>371</v>
      </c>
      <c r="B127" s="11" t="s">
        <v>373</v>
      </c>
      <c r="C127" s="38" t="s">
        <v>372</v>
      </c>
      <c r="D127" s="12">
        <v>4160</v>
      </c>
    </row>
    <row r="128" spans="1:4" x14ac:dyDescent="0.3">
      <c r="A128" s="11" t="s">
        <v>374</v>
      </c>
      <c r="B128" s="11" t="s">
        <v>375</v>
      </c>
      <c r="C128" s="38" t="s">
        <v>28</v>
      </c>
      <c r="D128" s="12">
        <v>328</v>
      </c>
    </row>
    <row r="129" spans="1:4" x14ac:dyDescent="0.3">
      <c r="A129" s="11" t="s">
        <v>289</v>
      </c>
      <c r="B129" s="11" t="s">
        <v>290</v>
      </c>
      <c r="C129" s="38" t="s">
        <v>38</v>
      </c>
      <c r="D129" s="12">
        <v>43332</v>
      </c>
    </row>
    <row r="130" spans="1:4" x14ac:dyDescent="0.3">
      <c r="A130" s="11" t="s">
        <v>294</v>
      </c>
      <c r="B130" s="11" t="s">
        <v>295</v>
      </c>
      <c r="C130" s="38" t="s">
        <v>38</v>
      </c>
      <c r="D130" s="12">
        <v>15235</v>
      </c>
    </row>
    <row r="131" spans="1:4" x14ac:dyDescent="0.3">
      <c r="A131" s="11" t="s">
        <v>296</v>
      </c>
      <c r="B131" s="11" t="s">
        <v>297</v>
      </c>
      <c r="C131" s="38" t="s">
        <v>38</v>
      </c>
      <c r="D131" s="12">
        <v>20457</v>
      </c>
    </row>
    <row r="132" spans="1:4" x14ac:dyDescent="0.3">
      <c r="A132" s="11" t="s">
        <v>254</v>
      </c>
      <c r="B132" s="11" t="s">
        <v>255</v>
      </c>
      <c r="C132" s="38" t="s">
        <v>38</v>
      </c>
      <c r="D132" s="12">
        <v>70972</v>
      </c>
    </row>
    <row r="133" spans="1:4" x14ac:dyDescent="0.3">
      <c r="A133" s="11" t="s">
        <v>226</v>
      </c>
      <c r="B133" s="11" t="s">
        <v>227</v>
      </c>
      <c r="C133" s="38" t="s">
        <v>38</v>
      </c>
      <c r="D133" s="12">
        <v>57883</v>
      </c>
    </row>
    <row r="134" spans="1:4" x14ac:dyDescent="0.3">
      <c r="A134" s="11" t="s">
        <v>244</v>
      </c>
      <c r="B134" s="11" t="s">
        <v>245</v>
      </c>
      <c r="C134" s="38" t="s">
        <v>38</v>
      </c>
      <c r="D134" s="12">
        <v>33276</v>
      </c>
    </row>
    <row r="135" spans="1:4" x14ac:dyDescent="0.3">
      <c r="A135" s="11" t="s">
        <v>246</v>
      </c>
      <c r="B135" s="11" t="s">
        <v>247</v>
      </c>
      <c r="C135" s="38" t="s">
        <v>38</v>
      </c>
      <c r="D135" s="12">
        <v>17990</v>
      </c>
    </row>
    <row r="136" spans="1:4" x14ac:dyDescent="0.3">
      <c r="A136" s="11" t="s">
        <v>248</v>
      </c>
      <c r="B136" s="11" t="s">
        <v>249</v>
      </c>
      <c r="C136" s="38" t="s">
        <v>38</v>
      </c>
      <c r="D136" s="12">
        <v>8467</v>
      </c>
    </row>
    <row r="137" spans="1:4" x14ac:dyDescent="0.3">
      <c r="A137" s="11" t="s">
        <v>250</v>
      </c>
      <c r="B137" s="11" t="s">
        <v>251</v>
      </c>
      <c r="C137" s="38" t="s">
        <v>38</v>
      </c>
      <c r="D137" s="12">
        <v>35885</v>
      </c>
    </row>
    <row r="138" spans="1:4" x14ac:dyDescent="0.3">
      <c r="A138" s="11" t="s">
        <v>252</v>
      </c>
      <c r="B138" s="11" t="s">
        <v>253</v>
      </c>
      <c r="C138" s="38" t="s">
        <v>38</v>
      </c>
      <c r="D138" s="12">
        <v>26685</v>
      </c>
    </row>
    <row r="139" spans="1:4" x14ac:dyDescent="0.3">
      <c r="A139" s="11" t="s">
        <v>298</v>
      </c>
      <c r="B139" s="11" t="s">
        <v>299</v>
      </c>
      <c r="C139" s="38" t="s">
        <v>28</v>
      </c>
      <c r="D139" s="12">
        <v>23102</v>
      </c>
    </row>
    <row r="140" spans="1:4" x14ac:dyDescent="0.3">
      <c r="A140" s="11" t="s">
        <v>228</v>
      </c>
      <c r="B140" s="11" t="s">
        <v>229</v>
      </c>
      <c r="C140" s="38" t="s">
        <v>28</v>
      </c>
      <c r="D140" s="12">
        <v>6</v>
      </c>
    </row>
    <row r="141" spans="1:4" x14ac:dyDescent="0.3">
      <c r="A141" s="11" t="s">
        <v>236</v>
      </c>
      <c r="B141" s="11" t="s">
        <v>237</v>
      </c>
      <c r="C141" s="38" t="s">
        <v>38</v>
      </c>
      <c r="D141" s="12">
        <v>33310</v>
      </c>
    </row>
    <row r="142" spans="1:4" x14ac:dyDescent="0.3">
      <c r="A142" s="11" t="s">
        <v>256</v>
      </c>
      <c r="B142" s="11" t="s">
        <v>536</v>
      </c>
      <c r="C142" s="38" t="s">
        <v>38</v>
      </c>
      <c r="D142" s="12">
        <v>106335</v>
      </c>
    </row>
    <row r="143" spans="1:4" x14ac:dyDescent="0.3">
      <c r="A143" s="11" t="s">
        <v>69</v>
      </c>
      <c r="B143" s="11" t="s">
        <v>70</v>
      </c>
      <c r="C143" s="38" t="s">
        <v>14</v>
      </c>
      <c r="D143" s="12">
        <v>10000</v>
      </c>
    </row>
    <row r="144" spans="1:4" x14ac:dyDescent="0.3">
      <c r="A144" s="11" t="s">
        <v>302</v>
      </c>
      <c r="B144" s="11" t="s">
        <v>303</v>
      </c>
      <c r="C144" s="38" t="s">
        <v>28</v>
      </c>
      <c r="D144" s="12">
        <v>500000</v>
      </c>
    </row>
    <row r="145" spans="1:4" x14ac:dyDescent="0.3">
      <c r="A145" s="11" t="s">
        <v>311</v>
      </c>
      <c r="B145" s="11" t="s">
        <v>312</v>
      </c>
      <c r="C145" s="38" t="s">
        <v>28</v>
      </c>
      <c r="D145" s="12">
        <v>600000</v>
      </c>
    </row>
    <row r="146" spans="1:4" x14ac:dyDescent="0.3">
      <c r="A146" s="11" t="s">
        <v>313</v>
      </c>
      <c r="B146" s="11" t="s">
        <v>314</v>
      </c>
      <c r="C146" s="38" t="s">
        <v>28</v>
      </c>
      <c r="D146" s="12">
        <v>250000</v>
      </c>
    </row>
    <row r="147" spans="1:4" x14ac:dyDescent="0.3">
      <c r="A147" s="11" t="s">
        <v>315</v>
      </c>
      <c r="B147" s="11" t="s">
        <v>316</v>
      </c>
      <c r="C147" s="38" t="s">
        <v>28</v>
      </c>
      <c r="D147" s="12">
        <v>250000</v>
      </c>
    </row>
    <row r="148" spans="1:4" x14ac:dyDescent="0.3">
      <c r="A148" s="11" t="s">
        <v>317</v>
      </c>
      <c r="B148" s="11" t="s">
        <v>318</v>
      </c>
      <c r="C148" s="38" t="s">
        <v>28</v>
      </c>
      <c r="D148" s="12">
        <v>250000</v>
      </c>
    </row>
    <row r="149" spans="1:4" x14ac:dyDescent="0.3">
      <c r="A149" s="11" t="s">
        <v>319</v>
      </c>
      <c r="B149" s="11" t="s">
        <v>320</v>
      </c>
      <c r="C149" s="38" t="s">
        <v>28</v>
      </c>
      <c r="D149" s="12">
        <v>250000</v>
      </c>
    </row>
    <row r="150" spans="1:4" x14ac:dyDescent="0.3">
      <c r="A150" s="11" t="s">
        <v>321</v>
      </c>
      <c r="B150" s="11" t="s">
        <v>322</v>
      </c>
      <c r="C150" s="38" t="s">
        <v>28</v>
      </c>
      <c r="D150" s="12">
        <v>250000</v>
      </c>
    </row>
    <row r="151" spans="1:4" x14ac:dyDescent="0.3">
      <c r="A151" s="11" t="s">
        <v>323</v>
      </c>
      <c r="B151" s="11" t="s">
        <v>324</v>
      </c>
      <c r="C151" s="38" t="s">
        <v>28</v>
      </c>
      <c r="D151" s="12">
        <v>250000</v>
      </c>
    </row>
    <row r="152" spans="1:4" x14ac:dyDescent="0.3">
      <c r="A152" s="11" t="s">
        <v>300</v>
      </c>
      <c r="B152" s="11" t="s">
        <v>301</v>
      </c>
      <c r="C152" s="38" t="s">
        <v>28</v>
      </c>
      <c r="D152" s="12">
        <v>150000</v>
      </c>
    </row>
    <row r="153" spans="1:4" x14ac:dyDescent="0.3">
      <c r="A153" s="11" t="s">
        <v>329</v>
      </c>
      <c r="B153" s="11" t="s">
        <v>330</v>
      </c>
      <c r="C153" s="38" t="s">
        <v>28</v>
      </c>
      <c r="D153" s="12">
        <v>85000</v>
      </c>
    </row>
    <row r="154" spans="1:4" x14ac:dyDescent="0.3">
      <c r="A154" s="11" t="s">
        <v>339</v>
      </c>
      <c r="B154" s="11" t="s">
        <v>340</v>
      </c>
      <c r="C154" s="38" t="s">
        <v>28</v>
      </c>
      <c r="D154" s="12">
        <v>85000</v>
      </c>
    </row>
    <row r="155" spans="1:4" x14ac:dyDescent="0.3">
      <c r="A155" s="11" t="s">
        <v>337</v>
      </c>
      <c r="B155" s="11" t="s">
        <v>338</v>
      </c>
      <c r="C155" s="38" t="s">
        <v>28</v>
      </c>
      <c r="D155" s="12">
        <v>85000</v>
      </c>
    </row>
    <row r="156" spans="1:4" x14ac:dyDescent="0.3">
      <c r="A156" s="11" t="s">
        <v>331</v>
      </c>
      <c r="B156" s="11" t="s">
        <v>332</v>
      </c>
      <c r="C156" s="38" t="s">
        <v>28</v>
      </c>
      <c r="D156" s="12">
        <v>2000</v>
      </c>
    </row>
    <row r="157" spans="1:4" x14ac:dyDescent="0.3">
      <c r="A157" s="11" t="s">
        <v>333</v>
      </c>
      <c r="B157" s="11" t="s">
        <v>334</v>
      </c>
      <c r="C157" s="38" t="s">
        <v>28</v>
      </c>
      <c r="D157" s="12">
        <v>2500</v>
      </c>
    </row>
    <row r="158" spans="1:4" x14ac:dyDescent="0.3">
      <c r="A158" s="11" t="s">
        <v>149</v>
      </c>
      <c r="B158" s="11" t="s">
        <v>150</v>
      </c>
      <c r="C158" s="38" t="s">
        <v>91</v>
      </c>
      <c r="D158" s="12">
        <v>771</v>
      </c>
    </row>
    <row r="159" spans="1:4" x14ac:dyDescent="0.3">
      <c r="A159" s="11" t="s">
        <v>100</v>
      </c>
      <c r="B159" s="11" t="s">
        <v>101</v>
      </c>
      <c r="C159" s="38" t="s">
        <v>28</v>
      </c>
      <c r="D159" s="12">
        <v>288430</v>
      </c>
    </row>
    <row r="160" spans="1:4" x14ac:dyDescent="0.3">
      <c r="A160" s="11" t="s">
        <v>98</v>
      </c>
      <c r="B160" s="11" t="s">
        <v>99</v>
      </c>
      <c r="C160" s="38" t="s">
        <v>28</v>
      </c>
      <c r="D160" s="12">
        <v>601050</v>
      </c>
    </row>
    <row r="161" spans="1:4" x14ac:dyDescent="0.3">
      <c r="A161" s="11" t="s">
        <v>106</v>
      </c>
      <c r="B161" s="11" t="s">
        <v>107</v>
      </c>
      <c r="C161" s="38" t="s">
        <v>91</v>
      </c>
      <c r="D161" s="12">
        <v>11806</v>
      </c>
    </row>
    <row r="162" spans="1:4" x14ac:dyDescent="0.3">
      <c r="A162" s="11" t="s">
        <v>90</v>
      </c>
      <c r="B162" s="11" t="s">
        <v>92</v>
      </c>
      <c r="C162" s="38" t="s">
        <v>91</v>
      </c>
      <c r="D162" s="12">
        <v>10304</v>
      </c>
    </row>
    <row r="163" spans="1:4" x14ac:dyDescent="0.3">
      <c r="A163" s="11" t="s">
        <v>95</v>
      </c>
      <c r="B163" s="11" t="s">
        <v>96</v>
      </c>
      <c r="C163" s="38" t="s">
        <v>28</v>
      </c>
      <c r="D163" s="12">
        <v>644</v>
      </c>
    </row>
    <row r="164" spans="1:4" x14ac:dyDescent="0.3">
      <c r="A164" s="11" t="s">
        <v>93</v>
      </c>
      <c r="B164" s="11" t="s">
        <v>94</v>
      </c>
      <c r="C164" s="38" t="s">
        <v>28</v>
      </c>
      <c r="D164" s="12">
        <v>268326</v>
      </c>
    </row>
    <row r="165" spans="1:4" x14ac:dyDescent="0.3">
      <c r="A165" s="11" t="s">
        <v>343</v>
      </c>
      <c r="B165" s="11" t="s">
        <v>344</v>
      </c>
      <c r="C165" s="38" t="s">
        <v>28</v>
      </c>
      <c r="D165" s="12">
        <v>201998</v>
      </c>
    </row>
    <row r="166" spans="1:4" x14ac:dyDescent="0.3">
      <c r="A166" s="11" t="s">
        <v>345</v>
      </c>
      <c r="B166" s="11" t="s">
        <v>346</v>
      </c>
      <c r="C166" s="38" t="s">
        <v>28</v>
      </c>
      <c r="D166" s="12">
        <v>36935</v>
      </c>
    </row>
    <row r="167" spans="1:4" x14ac:dyDescent="0.3">
      <c r="A167" s="11" t="s">
        <v>351</v>
      </c>
      <c r="B167" s="11" t="s">
        <v>352</v>
      </c>
      <c r="C167" s="38" t="s">
        <v>28</v>
      </c>
      <c r="D167" s="12">
        <v>28318</v>
      </c>
    </row>
    <row r="168" spans="1:4" x14ac:dyDescent="0.3">
      <c r="A168" s="11" t="s">
        <v>347</v>
      </c>
      <c r="B168" s="11" t="s">
        <v>348</v>
      </c>
      <c r="C168" s="38" t="s">
        <v>28</v>
      </c>
      <c r="D168" s="12">
        <v>7090</v>
      </c>
    </row>
    <row r="169" spans="1:4" x14ac:dyDescent="0.3">
      <c r="A169" s="11" t="s">
        <v>349</v>
      </c>
      <c r="B169" s="11" t="s">
        <v>350</v>
      </c>
      <c r="C169" s="38" t="s">
        <v>28</v>
      </c>
      <c r="D169" s="12">
        <v>13038</v>
      </c>
    </row>
    <row r="170" spans="1:4" x14ac:dyDescent="0.3">
      <c r="A170" s="11" t="s">
        <v>179</v>
      </c>
      <c r="B170" s="11" t="s">
        <v>180</v>
      </c>
      <c r="C170" s="38" t="s">
        <v>38</v>
      </c>
      <c r="D170" s="12">
        <v>5700</v>
      </c>
    </row>
    <row r="171" spans="1:4" x14ac:dyDescent="0.3">
      <c r="A171" s="11" t="s">
        <v>181</v>
      </c>
      <c r="B171" s="11" t="s">
        <v>183</v>
      </c>
      <c r="C171" s="38" t="s">
        <v>182</v>
      </c>
      <c r="D171" s="12">
        <v>1423</v>
      </c>
    </row>
    <row r="172" spans="1:4" x14ac:dyDescent="0.3">
      <c r="A172" s="11" t="s">
        <v>81</v>
      </c>
      <c r="B172" s="11" t="s">
        <v>82</v>
      </c>
      <c r="C172" s="38" t="s">
        <v>28</v>
      </c>
      <c r="D172" s="12">
        <v>1610</v>
      </c>
    </row>
    <row r="173" spans="1:4" x14ac:dyDescent="0.3">
      <c r="A173" s="11" t="s">
        <v>378</v>
      </c>
      <c r="B173" s="11" t="s">
        <v>379</v>
      </c>
      <c r="C173" s="38" t="s">
        <v>22</v>
      </c>
      <c r="D173" s="12">
        <v>1717</v>
      </c>
    </row>
    <row r="174" spans="1:4" x14ac:dyDescent="0.3">
      <c r="A174" s="11" t="s">
        <v>230</v>
      </c>
      <c r="B174" s="11" t="s">
        <v>231</v>
      </c>
      <c r="C174" s="38" t="s">
        <v>222</v>
      </c>
      <c r="D174" s="12">
        <v>1717</v>
      </c>
    </row>
    <row r="175" spans="1:4" x14ac:dyDescent="0.3">
      <c r="A175" s="11" t="s">
        <v>232</v>
      </c>
      <c r="B175" s="11" t="s">
        <v>233</v>
      </c>
      <c r="C175" s="38" t="s">
        <v>152</v>
      </c>
      <c r="D175" s="12">
        <v>11270</v>
      </c>
    </row>
    <row r="176" spans="1:4" x14ac:dyDescent="0.3">
      <c r="A176" s="11" t="s">
        <v>291</v>
      </c>
      <c r="B176" s="11" t="s">
        <v>293</v>
      </c>
      <c r="C176" s="38" t="s">
        <v>292</v>
      </c>
      <c r="D176" s="12">
        <v>20480</v>
      </c>
    </row>
    <row r="177" spans="1:4" x14ac:dyDescent="0.3">
      <c r="A177" s="11" t="s">
        <v>306</v>
      </c>
      <c r="B177" s="11" t="s">
        <v>308</v>
      </c>
      <c r="C177" s="38" t="s">
        <v>307</v>
      </c>
      <c r="D177" s="12">
        <v>9000</v>
      </c>
    </row>
    <row r="178" spans="1:4" x14ac:dyDescent="0.3">
      <c r="A178" s="11" t="s">
        <v>279</v>
      </c>
      <c r="B178" s="11" t="s">
        <v>280</v>
      </c>
      <c r="C178" s="38" t="s">
        <v>222</v>
      </c>
      <c r="D178" s="12">
        <v>8050</v>
      </c>
    </row>
    <row r="179" spans="1:4" x14ac:dyDescent="0.3">
      <c r="A179" s="11" t="s">
        <v>276</v>
      </c>
      <c r="B179" s="11" t="s">
        <v>278</v>
      </c>
      <c r="C179" s="38" t="s">
        <v>277</v>
      </c>
      <c r="D179" s="12">
        <v>18783</v>
      </c>
    </row>
    <row r="180" spans="1:4" x14ac:dyDescent="0.3">
      <c r="A180" s="11" t="s">
        <v>309</v>
      </c>
      <c r="B180" s="11" t="s">
        <v>310</v>
      </c>
      <c r="C180" s="38" t="s">
        <v>307</v>
      </c>
      <c r="D180" s="12">
        <v>9530</v>
      </c>
    </row>
    <row r="181" spans="1:4" x14ac:dyDescent="0.3">
      <c r="A181" s="11" t="s">
        <v>206</v>
      </c>
      <c r="B181" s="11" t="s">
        <v>208</v>
      </c>
      <c r="C181" s="38" t="s">
        <v>207</v>
      </c>
      <c r="D181" s="12">
        <v>50000</v>
      </c>
    </row>
    <row r="182" spans="1:4" x14ac:dyDescent="0.3">
      <c r="A182" s="11" t="s">
        <v>217</v>
      </c>
      <c r="B182" s="11" t="s">
        <v>218</v>
      </c>
      <c r="C182" s="38" t="s">
        <v>207</v>
      </c>
      <c r="D182" s="12">
        <v>23860</v>
      </c>
    </row>
    <row r="183" spans="1:4" x14ac:dyDescent="0.3">
      <c r="A183" s="11" t="s">
        <v>238</v>
      </c>
      <c r="B183" s="11" t="s">
        <v>239</v>
      </c>
      <c r="C183" s="38" t="s">
        <v>10</v>
      </c>
      <c r="D183" s="12">
        <v>30900</v>
      </c>
    </row>
    <row r="184" spans="1:4" x14ac:dyDescent="0.3">
      <c r="A184" s="11" t="s">
        <v>147</v>
      </c>
      <c r="B184" s="11" t="s">
        <v>148</v>
      </c>
      <c r="C184" s="38" t="s">
        <v>12</v>
      </c>
      <c r="D184" s="12">
        <v>526</v>
      </c>
    </row>
    <row r="185" spans="1:4" x14ac:dyDescent="0.3">
      <c r="A185" s="11" t="s">
        <v>53</v>
      </c>
      <c r="B185" s="11" t="s">
        <v>54</v>
      </c>
      <c r="C185" s="38" t="s">
        <v>22</v>
      </c>
      <c r="D185" s="12">
        <v>2700</v>
      </c>
    </row>
    <row r="186" spans="1:4" x14ac:dyDescent="0.3">
      <c r="A186" s="11" t="s">
        <v>51</v>
      </c>
      <c r="B186" s="11" t="s">
        <v>52</v>
      </c>
      <c r="C186" s="38" t="s">
        <v>22</v>
      </c>
      <c r="D186" s="12">
        <v>993</v>
      </c>
    </row>
    <row r="187" spans="1:4" x14ac:dyDescent="0.3">
      <c r="A187" s="11" t="s">
        <v>55</v>
      </c>
      <c r="B187" s="11" t="s">
        <v>56</v>
      </c>
      <c r="C187" s="38" t="s">
        <v>12</v>
      </c>
      <c r="D187" s="12">
        <v>23</v>
      </c>
    </row>
    <row r="188" spans="1:4" x14ac:dyDescent="0.3">
      <c r="A188" s="11" t="s">
        <v>57</v>
      </c>
      <c r="B188" s="11" t="s">
        <v>58</v>
      </c>
      <c r="C188" s="38" t="s">
        <v>12</v>
      </c>
      <c r="D188" s="12">
        <v>200</v>
      </c>
    </row>
    <row r="189" spans="1:4" x14ac:dyDescent="0.3">
      <c r="A189" s="11" t="s">
        <v>59</v>
      </c>
      <c r="B189" s="11" t="s">
        <v>60</v>
      </c>
      <c r="C189" s="38" t="s">
        <v>10</v>
      </c>
      <c r="D189" s="12">
        <v>250000</v>
      </c>
    </row>
    <row r="190" spans="1:4" x14ac:dyDescent="0.3">
      <c r="A190" s="11" t="s">
        <v>49</v>
      </c>
      <c r="B190" s="11" t="s">
        <v>50</v>
      </c>
      <c r="C190" s="38" t="s">
        <v>28</v>
      </c>
      <c r="D190" s="12">
        <v>200</v>
      </c>
    </row>
    <row r="191" spans="1:4" x14ac:dyDescent="0.3">
      <c r="A191" s="11" t="s">
        <v>39</v>
      </c>
      <c r="B191" s="11" t="s">
        <v>40</v>
      </c>
      <c r="C191" s="38" t="s">
        <v>28</v>
      </c>
      <c r="D191" s="12">
        <v>1100</v>
      </c>
    </row>
    <row r="192" spans="1:4" x14ac:dyDescent="0.3">
      <c r="A192" s="11" t="s">
        <v>41</v>
      </c>
      <c r="B192" s="11" t="s">
        <v>42</v>
      </c>
      <c r="C192" s="38" t="s">
        <v>28</v>
      </c>
      <c r="D192" s="12">
        <v>945</v>
      </c>
    </row>
    <row r="193" spans="1:4" x14ac:dyDescent="0.3">
      <c r="A193" s="11" t="s">
        <v>380</v>
      </c>
      <c r="B193" s="11" t="s">
        <v>381</v>
      </c>
      <c r="C193" s="38" t="s">
        <v>22</v>
      </c>
      <c r="D193" s="12">
        <v>537</v>
      </c>
    </row>
    <row r="194" spans="1:4" x14ac:dyDescent="0.3">
      <c r="A194" s="11" t="s">
        <v>110</v>
      </c>
      <c r="B194" s="11" t="s">
        <v>111</v>
      </c>
      <c r="C194" s="38" t="s">
        <v>109</v>
      </c>
      <c r="D194" s="12">
        <v>10000</v>
      </c>
    </row>
    <row r="195" spans="1:4" x14ac:dyDescent="0.3">
      <c r="A195" s="11" t="s">
        <v>261</v>
      </c>
      <c r="B195" s="11" t="s">
        <v>262</v>
      </c>
      <c r="C195" s="38" t="s">
        <v>38</v>
      </c>
      <c r="D195" s="12">
        <v>100000</v>
      </c>
    </row>
    <row r="196" spans="1:4" x14ac:dyDescent="0.3">
      <c r="A196" s="11" t="s">
        <v>212</v>
      </c>
      <c r="B196" s="11" t="s">
        <v>211</v>
      </c>
      <c r="C196" s="38" t="s">
        <v>10</v>
      </c>
      <c r="D196" s="12">
        <v>18500000</v>
      </c>
    </row>
    <row r="197" spans="1:4" x14ac:dyDescent="0.3">
      <c r="A197" s="11" t="s">
        <v>325</v>
      </c>
      <c r="B197" s="11" t="s">
        <v>326</v>
      </c>
      <c r="C197" s="38" t="s">
        <v>10</v>
      </c>
      <c r="D197" s="12">
        <v>800000</v>
      </c>
    </row>
    <row r="198" spans="1:4" x14ac:dyDescent="0.3">
      <c r="A198" s="11" t="s">
        <v>215</v>
      </c>
      <c r="B198" s="11" t="s">
        <v>216</v>
      </c>
      <c r="C198" s="38" t="s">
        <v>12</v>
      </c>
      <c r="D198" s="12">
        <v>150000</v>
      </c>
    </row>
    <row r="199" spans="1:4" x14ac:dyDescent="0.3">
      <c r="A199" s="11" t="s">
        <v>389</v>
      </c>
      <c r="B199" s="11" t="s">
        <v>388</v>
      </c>
      <c r="C199" s="38" t="s">
        <v>10</v>
      </c>
      <c r="D199" s="12">
        <v>65000000</v>
      </c>
    </row>
    <row r="200" spans="1:4" x14ac:dyDescent="0.3">
      <c r="A200" s="11" t="s">
        <v>391</v>
      </c>
      <c r="B200" s="11" t="s">
        <v>390</v>
      </c>
      <c r="C200" s="38" t="s">
        <v>10</v>
      </c>
      <c r="D200" s="12">
        <v>30000000</v>
      </c>
    </row>
    <row r="201" spans="1:4" x14ac:dyDescent="0.3">
      <c r="A201" s="11" t="s">
        <v>103</v>
      </c>
      <c r="B201" s="11" t="s">
        <v>104</v>
      </c>
      <c r="C201" s="38" t="s">
        <v>10</v>
      </c>
      <c r="D201" s="12">
        <v>37093</v>
      </c>
    </row>
    <row r="202" spans="1:4" x14ac:dyDescent="0.3">
      <c r="A202" s="11" t="s">
        <v>386</v>
      </c>
      <c r="B202" s="11" t="s">
        <v>385</v>
      </c>
      <c r="C202" s="38" t="s">
        <v>387</v>
      </c>
      <c r="D202" s="12">
        <v>22000000</v>
      </c>
    </row>
    <row r="203" spans="1:4" x14ac:dyDescent="0.3">
      <c r="A203" s="11" t="s">
        <v>393</v>
      </c>
      <c r="B203" s="11" t="s">
        <v>392</v>
      </c>
      <c r="C203" s="38" t="s">
        <v>10</v>
      </c>
      <c r="D203" s="12">
        <v>65000000</v>
      </c>
    </row>
    <row r="204" spans="1:4" x14ac:dyDescent="0.3">
      <c r="A204" s="11" t="s">
        <v>327</v>
      </c>
      <c r="B204" s="11" t="s">
        <v>328</v>
      </c>
      <c r="C204" s="38" t="s">
        <v>38</v>
      </c>
      <c r="D204" s="12">
        <v>350000</v>
      </c>
    </row>
    <row r="205" spans="1:4" x14ac:dyDescent="0.3">
      <c r="A205" s="11" t="s">
        <v>194</v>
      </c>
      <c r="B205" s="11" t="s">
        <v>195</v>
      </c>
      <c r="C205" s="38" t="s">
        <v>38</v>
      </c>
      <c r="D205" s="12">
        <v>150000</v>
      </c>
    </row>
    <row r="206" spans="1:4" x14ac:dyDescent="0.3">
      <c r="A206" s="11" t="s">
        <v>196</v>
      </c>
      <c r="B206" s="11" t="s">
        <v>197</v>
      </c>
      <c r="C206" s="38" t="s">
        <v>38</v>
      </c>
      <c r="D206" s="12">
        <v>150000</v>
      </c>
    </row>
    <row r="207" spans="1:4" x14ac:dyDescent="0.3">
      <c r="A207" s="11" t="s">
        <v>198</v>
      </c>
      <c r="B207" s="11" t="s">
        <v>199</v>
      </c>
      <c r="C207" s="38" t="s">
        <v>38</v>
      </c>
      <c r="D207" s="12">
        <v>130000</v>
      </c>
    </row>
    <row r="208" spans="1:4" x14ac:dyDescent="0.3">
      <c r="A208" s="11" t="s">
        <v>200</v>
      </c>
      <c r="B208" s="11" t="s">
        <v>201</v>
      </c>
      <c r="C208" s="38" t="s">
        <v>38</v>
      </c>
      <c r="D208" s="12">
        <v>140000</v>
      </c>
    </row>
    <row r="209" spans="1:4" x14ac:dyDescent="0.3">
      <c r="A209" s="11" t="s">
        <v>202</v>
      </c>
      <c r="B209" s="11" t="s">
        <v>203</v>
      </c>
      <c r="C209" s="38" t="s">
        <v>38</v>
      </c>
      <c r="D209" s="12">
        <v>150000</v>
      </c>
    </row>
    <row r="210" spans="1:4" x14ac:dyDescent="0.3">
      <c r="A210" s="11" t="s">
        <v>204</v>
      </c>
      <c r="B210" s="11" t="s">
        <v>205</v>
      </c>
      <c r="C210" s="38" t="s">
        <v>38</v>
      </c>
      <c r="D210" s="12">
        <v>150000</v>
      </c>
    </row>
    <row r="211" spans="1:4" x14ac:dyDescent="0.3">
      <c r="A211" s="11" t="s">
        <v>35</v>
      </c>
      <c r="B211" s="11" t="s">
        <v>37</v>
      </c>
      <c r="C211" s="38" t="s">
        <v>36</v>
      </c>
      <c r="D211" s="12">
        <v>38</v>
      </c>
    </row>
    <row r="212" spans="1:4" x14ac:dyDescent="0.3">
      <c r="A212" s="11" t="s">
        <v>30</v>
      </c>
      <c r="B212" s="11" t="s">
        <v>32</v>
      </c>
      <c r="C212" s="38" t="s">
        <v>31</v>
      </c>
      <c r="D212" s="12">
        <v>50000</v>
      </c>
    </row>
    <row r="213" spans="1:4" x14ac:dyDescent="0.3">
      <c r="A213" s="11" t="s">
        <v>224</v>
      </c>
      <c r="B213" s="11" t="s">
        <v>225</v>
      </c>
      <c r="C213" s="38" t="s">
        <v>31</v>
      </c>
      <c r="D213" s="12">
        <v>50000</v>
      </c>
    </row>
    <row r="214" spans="1:4" x14ac:dyDescent="0.3">
      <c r="A214" s="11" t="s">
        <v>287</v>
      </c>
      <c r="B214" s="11" t="s">
        <v>288</v>
      </c>
      <c r="C214" s="38" t="s">
        <v>31</v>
      </c>
      <c r="D214" s="12">
        <v>50000</v>
      </c>
    </row>
    <row r="215" spans="1:4" x14ac:dyDescent="0.3">
      <c r="A215" s="11" t="s">
        <v>272</v>
      </c>
      <c r="B215" s="11" t="s">
        <v>273</v>
      </c>
      <c r="C215" s="38" t="s">
        <v>31</v>
      </c>
      <c r="D215" s="12">
        <v>50000</v>
      </c>
    </row>
    <row r="216" spans="1:4" x14ac:dyDescent="0.3">
      <c r="A216" s="11" t="s">
        <v>184</v>
      </c>
      <c r="B216" s="11" t="s">
        <v>185</v>
      </c>
      <c r="C216" s="38" t="s">
        <v>31</v>
      </c>
      <c r="D216" s="12">
        <v>50000</v>
      </c>
    </row>
    <row r="217" spans="1:4" x14ac:dyDescent="0.3">
      <c r="A217" s="11" t="s">
        <v>335</v>
      </c>
      <c r="B217" s="11" t="s">
        <v>336</v>
      </c>
      <c r="C217" s="38" t="s">
        <v>31</v>
      </c>
      <c r="D217" s="12">
        <v>55000</v>
      </c>
    </row>
    <row r="218" spans="1:4" x14ac:dyDescent="0.3">
      <c r="A218" s="11" t="s">
        <v>157</v>
      </c>
      <c r="B218" s="11" t="s">
        <v>158</v>
      </c>
      <c r="C218" s="38" t="s">
        <v>31</v>
      </c>
      <c r="D218" s="12">
        <v>45000</v>
      </c>
    </row>
    <row r="219" spans="1:4" x14ac:dyDescent="0.3">
      <c r="A219" s="11" t="s">
        <v>139</v>
      </c>
      <c r="B219" s="11" t="s">
        <v>140</v>
      </c>
      <c r="C219" s="38" t="s">
        <v>31</v>
      </c>
      <c r="D219" s="12">
        <v>50000</v>
      </c>
    </row>
    <row r="220" spans="1:4" x14ac:dyDescent="0.3">
      <c r="A220" s="11" t="s">
        <v>242</v>
      </c>
      <c r="B220" s="11" t="s">
        <v>243</v>
      </c>
      <c r="C220" s="38" t="s">
        <v>31</v>
      </c>
      <c r="D220" s="12">
        <v>45000</v>
      </c>
    </row>
    <row r="221" spans="1:4" x14ac:dyDescent="0.3">
      <c r="A221" s="11" t="s">
        <v>234</v>
      </c>
      <c r="B221" s="11" t="s">
        <v>235</v>
      </c>
      <c r="C221" s="38" t="s">
        <v>31</v>
      </c>
      <c r="D221" s="12">
        <v>65000</v>
      </c>
    </row>
    <row r="222" spans="1:4" x14ac:dyDescent="0.3">
      <c r="A222" s="11" t="s">
        <v>159</v>
      </c>
      <c r="B222" s="11" t="s">
        <v>160</v>
      </c>
      <c r="C222" s="38" t="s">
        <v>31</v>
      </c>
      <c r="D222" s="12">
        <v>35000</v>
      </c>
    </row>
    <row r="223" spans="1:4" x14ac:dyDescent="0.3">
      <c r="A223" s="11" t="s">
        <v>274</v>
      </c>
      <c r="B223" s="11" t="s">
        <v>275</v>
      </c>
      <c r="C223" s="38" t="s">
        <v>31</v>
      </c>
      <c r="D223" s="12">
        <v>30000</v>
      </c>
    </row>
    <row r="224" spans="1:4" x14ac:dyDescent="0.3">
      <c r="A224" s="11" t="s">
        <v>43</v>
      </c>
      <c r="B224" s="11" t="s">
        <v>44</v>
      </c>
      <c r="C224" s="38" t="s">
        <v>31</v>
      </c>
      <c r="D224" s="12">
        <v>30000</v>
      </c>
    </row>
    <row r="225" spans="1:4" x14ac:dyDescent="0.3">
      <c r="A225" s="11" t="s">
        <v>33</v>
      </c>
      <c r="B225" s="11" t="s">
        <v>34</v>
      </c>
      <c r="C225" s="38" t="s">
        <v>31</v>
      </c>
      <c r="D225" s="12">
        <v>30000</v>
      </c>
    </row>
    <row r="226" spans="1:4" x14ac:dyDescent="0.3">
      <c r="A226" s="11" t="s">
        <v>130</v>
      </c>
      <c r="B226" s="11" t="s">
        <v>131</v>
      </c>
      <c r="C226" s="38" t="s">
        <v>31</v>
      </c>
      <c r="D226" s="12">
        <v>30000</v>
      </c>
    </row>
    <row r="227" spans="1:4" x14ac:dyDescent="0.3">
      <c r="A227" s="11" t="s">
        <v>121</v>
      </c>
      <c r="B227" s="11" t="s">
        <v>122</v>
      </c>
      <c r="C227" s="38" t="s">
        <v>31</v>
      </c>
      <c r="D227" s="12">
        <v>30000</v>
      </c>
    </row>
    <row r="228" spans="1:4" x14ac:dyDescent="0.3">
      <c r="A228" s="11" t="s">
        <v>161</v>
      </c>
      <c r="B228" s="11" t="s">
        <v>162</v>
      </c>
      <c r="C228" s="38" t="s">
        <v>31</v>
      </c>
      <c r="D228" s="12">
        <v>30000</v>
      </c>
    </row>
    <row r="229" spans="1:4" x14ac:dyDescent="0.3">
      <c r="A229" s="11" t="s">
        <v>219</v>
      </c>
      <c r="B229" s="11" t="s">
        <v>220</v>
      </c>
      <c r="C229" s="38" t="s">
        <v>31</v>
      </c>
      <c r="D229" s="12">
        <v>30000</v>
      </c>
    </row>
    <row r="230" spans="1:4" x14ac:dyDescent="0.3">
      <c r="A230" s="11" t="s">
        <v>382</v>
      </c>
      <c r="B230" s="11" t="s">
        <v>383</v>
      </c>
      <c r="C230" s="38" t="s">
        <v>31</v>
      </c>
      <c r="D230" s="12">
        <v>30000</v>
      </c>
    </row>
  </sheetData>
  <autoFilter ref="A3:D230" xr:uid="{FE4D7FEC-ACD7-432C-82C8-FB0024F1B2B3}">
    <sortState xmlns:xlrd2="http://schemas.microsoft.com/office/spreadsheetml/2017/richdata2" ref="A4:D230">
      <sortCondition ref="A3:A230"/>
    </sortState>
  </autoFilter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Presupuesto Detallado</vt:lpstr>
      <vt:lpstr>Recursos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Rodríguez Pérez</dc:creator>
  <cp:lastModifiedBy>JJG</cp:lastModifiedBy>
  <cp:lastPrinted>2023-01-21T18:22:39Z</cp:lastPrinted>
  <dcterms:created xsi:type="dcterms:W3CDTF">2023-01-13T00:52:27Z</dcterms:created>
  <dcterms:modified xsi:type="dcterms:W3CDTF">2023-07-27T03:17:47Z</dcterms:modified>
</cp:coreProperties>
</file>