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CASOS AGUAS ANDINAS/Caso N°584 MGF/"/>
    </mc:Choice>
  </mc:AlternateContent>
  <xr:revisionPtr revIDLastSave="0" documentId="8_{D73866F1-31AF-4C76-8D3F-14715868439B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8" i="1" l="1"/>
  <c r="P8" i="1" s="1"/>
  <c r="N9" i="1"/>
  <c r="P9" i="1" s="1"/>
  <c r="N10" i="1"/>
  <c r="P10" i="1" s="1"/>
  <c r="N11" i="1"/>
  <c r="P11" i="1" s="1"/>
  <c r="N13" i="1"/>
  <c r="P13" i="1" s="1"/>
  <c r="N14" i="1"/>
  <c r="P14" i="1" s="1"/>
  <c r="N15" i="1"/>
  <c r="P15" i="1" s="1"/>
  <c r="I8" i="1"/>
  <c r="I9" i="1"/>
  <c r="I10" i="1"/>
  <c r="I11" i="1"/>
  <c r="I13" i="1"/>
  <c r="I14" i="1"/>
  <c r="N16" i="1"/>
  <c r="P16" i="1" s="1"/>
  <c r="N17" i="1"/>
  <c r="P17" i="1" s="1"/>
  <c r="N18" i="1"/>
  <c r="P18" i="1" s="1"/>
  <c r="I15" i="1"/>
  <c r="I16" i="1"/>
  <c r="I17" i="1"/>
  <c r="I18" i="1"/>
  <c r="N7" i="1"/>
  <c r="P7" i="1" s="1"/>
  <c r="I7" i="1"/>
  <c r="F8" i="3"/>
  <c r="F9" i="3"/>
  <c r="F10" i="3"/>
  <c r="F11" i="3"/>
  <c r="F12" i="3"/>
  <c r="F13" i="3"/>
  <c r="F14" i="3"/>
  <c r="F15" i="3"/>
  <c r="F16" i="3"/>
  <c r="F7" i="3"/>
  <c r="I8" i="3"/>
  <c r="K8" i="3" s="1"/>
  <c r="I9" i="3"/>
  <c r="K9" i="3" s="1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7" i="3"/>
  <c r="I20" i="1" l="1"/>
  <c r="I21" i="1" s="1"/>
  <c r="I22" i="1" s="1"/>
  <c r="P20" i="1"/>
  <c r="P21" i="1" s="1"/>
  <c r="P22" i="1" s="1"/>
  <c r="I23" i="1" l="1"/>
  <c r="P23" i="1"/>
  <c r="L21" i="3" s="1"/>
  <c r="F18" i="3" l="1"/>
  <c r="K7" i="3"/>
  <c r="K18" i="3" s="1"/>
  <c r="L22" i="3" l="1"/>
  <c r="L23" i="3" s="1"/>
</calcChain>
</file>

<file path=xl/sharedStrings.xml><?xml version="1.0" encoding="utf-8"?>
<sst xmlns="http://schemas.openxmlformats.org/spreadsheetml/2006/main" count="126" uniqueCount="88">
  <si>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</si>
  <si>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</si>
  <si>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</si>
  <si>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</si>
  <si>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</si>
  <si>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</si>
  <si>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</si>
  <si>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</si>
  <si>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</si>
  <si>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</si>
  <si>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</si>
  <si>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</si>
  <si>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</si>
  <si>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</si>
  <si>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</si>
  <si>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</si>
  <si>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</si>
  <si>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</si>
  <si>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</si>
  <si>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</si>
  <si>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</si>
  <si>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</si>
  <si>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</si>
  <si>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</si>
  <si>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</si>
  <si>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</si>
  <si>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</si>
  <si>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</si>
  <si>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</si>
  <si>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</si>
  <si>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</si>
  <si>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</si>
  <si>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</si>
  <si>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</si>
  <si>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</si>
  <si>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</si>
  <si>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</si>
  <si>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</si>
  <si>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</si>
  <si>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Ceramica</t>
  </si>
  <si>
    <t>Retiro Piso dañado</t>
  </si>
  <si>
    <t>Retiro de junquillos y guardapolvos</t>
  </si>
  <si>
    <t>Preparación de Base</t>
  </si>
  <si>
    <t>Instalación de Junquillos</t>
  </si>
  <si>
    <t>Instalación de Guardapolvo</t>
  </si>
  <si>
    <t>Retiro de Guardapolvo de Cerámica</t>
  </si>
  <si>
    <t>gl.</t>
  </si>
  <si>
    <t>Sr. Roberto Franco Enrique Martínez Lazo</t>
  </si>
  <si>
    <t>Av. 5 de Abril N°4288, Estación Central.</t>
  </si>
  <si>
    <t>Pantalon de Caballero</t>
  </si>
  <si>
    <t>https://simple.ripley.cl/rack-tuhome-classic-tv-52-2000365554864p?s=mdco</t>
  </si>
  <si>
    <t>https://simple.ripley.cl/bicicleta-de-spinning-merax-mz-300-rueda-6-kg-mpm00018129500?sein=bicicleta%2520merax%2520mz%2520300&amp;color_80=negro&amp;s=mdco</t>
  </si>
  <si>
    <t>https://www.lider.cl/catalogo/product/sku/4Q4RM92LR9WW/atletis-bicicleta-eliptica-magnetica-pro-tf-b1700-gris?channable=050aa7696400345134524d39324c523957577a&amp;gclid=CjwKCAjw8symBhAqEiwAaTA__LVzmFO2yW-sANwDI2wFAkfIT9D4vwM7EgPvmfP3FRdC_miBs8DwrxoCLQkQAvD_BwE</t>
  </si>
  <si>
    <t>https://simple.ripley.cl/discos-para-pesas-mpm00040169752?sein=discos&amp;color_80=negro&amp;s=mdco</t>
  </si>
  <si>
    <t>https://www.ikea.com/cl/es/p/gersby-estante-blanco-70261131/?utm_source=google&amp;utm_medium=surfaces&amp;utm_campaign=shopping_feed&amp;utm_content=free_google_shopping_clicks_Storeandorganisefurniture&amp;gclid=CjwKCAjw8symBhAqEiwAaTA__MrvAzZcp3pfOVV4LiEju8qxcHzUFRvzmlPeSturAHRIJpNl-mS_NBoCFVsQAvD_BwE</t>
  </si>
  <si>
    <t>Bicicleta Spinning Merax MZ 300 - Rueda 6 kg.</t>
  </si>
  <si>
    <t>Estante Blanco, 60 x 80 cm.</t>
  </si>
  <si>
    <t>Bicicleta Elíptica Magnética Pro TF-B1700 Gris</t>
  </si>
  <si>
    <t>Rack Tohome Classic TV 52</t>
  </si>
  <si>
    <t>Discos para Pesas</t>
  </si>
  <si>
    <t>https://simple.ripley.cl/jeans-dare-skinny-noos-index-2000358907783?color_80=negro&amp;s=mdco</t>
  </si>
  <si>
    <t>Jeans Dare Skinny Noos INDEX</t>
  </si>
  <si>
    <t>Poleron Robert Lewis Liso Full Zipper</t>
  </si>
  <si>
    <t>https://simple.ripley.cl/pantalon-barbados-chino-slim-2000385388920?color_80=gris&amp;s=mdco</t>
  </si>
  <si>
    <t>https://simple.ripley.cl/polera-original-surf-80s-mujer-blanco-maui-and-sons-mpm00069518726?color_80=blanco&amp;s=mdco</t>
  </si>
  <si>
    <t>Polera Original Surf 80s Mujer Blanco Maui and Sons</t>
  </si>
  <si>
    <t>Se mantiene valor del cliente</t>
  </si>
  <si>
    <t>Equipo de Sonido Sony LBT y GRX</t>
  </si>
  <si>
    <t>1.1</t>
  </si>
  <si>
    <t>1.2</t>
  </si>
  <si>
    <t>1.3</t>
  </si>
  <si>
    <t>1.4</t>
  </si>
  <si>
    <t>1.5</t>
  </si>
  <si>
    <t>Retiro piso tipo linolio</t>
  </si>
  <si>
    <t>Prov. e Instalación piso</t>
  </si>
  <si>
    <t xml:space="preserve">Prov. e instalación guardapolvo </t>
  </si>
  <si>
    <t>Preparación de base</t>
  </si>
  <si>
    <t>Piso mader</t>
  </si>
  <si>
    <t>Instalación Piso madera</t>
  </si>
  <si>
    <t>2.1</t>
  </si>
  <si>
    <t>2.2</t>
  </si>
  <si>
    <t>2.3</t>
  </si>
  <si>
    <t>2.4</t>
  </si>
  <si>
    <t>2.5</t>
  </si>
  <si>
    <t>2.6</t>
  </si>
  <si>
    <t>Se asigna valor promedio</t>
  </si>
  <si>
    <t>Acorde a valor actual</t>
  </si>
  <si>
    <t>se considera limpieza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</si>
</sst>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81">
    <xf numFmtId="0" fontId="0" fillId="0" borderId="0" xfId="0"/>
    <xf numFmtId="0" fontId="5" fillId="2" borderId="0" xfId="0" applyFont="1" applyFill="1"/>
    <xf numFmtId="3" fontId="2" fillId="2" borderId="0" xfId="0" applyNumberFormat="1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3" fontId="6" fillId="3" borderId="4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3" fontId="6" fillId="3" borderId="9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42" fontId="2" fillId="0" borderId="15" xfId="2" applyFont="1" applyFill="1" applyBorder="1" applyAlignment="1">
      <alignment horizontal="right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0" fontId="15" fillId="2" borderId="1" xfId="0" applyFont="1" applyFill="1" applyBorder="1" applyAlignment="1">
      <alignment vertical="center"/>
    </xf>
    <xf numFmtId="42" fontId="15" fillId="2" borderId="1" xfId="2" applyFont="1" applyFill="1" applyBorder="1" applyAlignment="1">
      <alignment vertical="center" wrapText="1"/>
    </xf>
    <xf numFmtId="42" fontId="18" fillId="2" borderId="0" xfId="2" applyFont="1" applyFill="1" applyAlignment="1">
      <alignment horizontal="center"/>
    </xf>
    <xf numFmtId="0" fontId="8" fillId="2" borderId="0" xfId="3" applyFill="1"/>
    <xf numFmtId="42" fontId="9" fillId="2" borderId="6" xfId="2" applyFont="1" applyFill="1" applyBorder="1" applyAlignment="1">
      <alignment horizontal="center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25</xdr:row>
      <xdr:rowOff>0</xdr:rowOff>
    </xdr:from>
    <xdr:to>
      <xdr:col>13</xdr:col>
      <xdr:colOff>2718059</xdr:colOff>
      <xdr:row>52</xdr:row>
      <xdr:rowOff>38716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2CD88B2-FC0A-4BCB-9BC4-3F0A77BAD6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400550"/>
          <a:ext cx="10955279" cy="441069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52</xdr:row>
      <xdr:rowOff>0</xdr:rowOff>
    </xdr:from>
    <xdr:to>
      <xdr:col>13</xdr:col>
      <xdr:colOff>3011462</xdr:colOff>
      <xdr:row>94</xdr:row>
      <xdr:rowOff>10476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6CC2783-5AEE-4BC6-B346-76E84B0479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772525"/>
          <a:ext cx="11193437" cy="681132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13</xdr:col>
      <xdr:colOff>3001936</xdr:colOff>
      <xdr:row>130</xdr:row>
      <xdr:rowOff>86528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C41CF72-F436-4856-A37B-F26CACB51E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5735300"/>
          <a:ext cx="11183911" cy="5753903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159</xdr:row>
      <xdr:rowOff>19050</xdr:rowOff>
    </xdr:from>
    <xdr:to>
      <xdr:col>13</xdr:col>
      <xdr:colOff>3062896</xdr:colOff>
      <xdr:row>194</xdr:row>
      <xdr:rowOff>153210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2143E244-F5AA-43A7-8009-CACF2359F6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150" y="26117550"/>
          <a:ext cx="11183911" cy="580153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28576</xdr:colOff>
      <xdr:row>131</xdr:row>
      <xdr:rowOff>123825</xdr:rowOff>
    </xdr:from>
    <xdr:to>
      <xdr:col>13</xdr:col>
      <xdr:colOff>2832708</xdr:colOff>
      <xdr:row>157</xdr:row>
      <xdr:rowOff>144502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ED8F7950-4000-42F0-8314-E84799828E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8576" y="21688425"/>
          <a:ext cx="11041352" cy="423072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195</xdr:row>
      <xdr:rowOff>0</xdr:rowOff>
    </xdr:from>
    <xdr:to>
      <xdr:col>13</xdr:col>
      <xdr:colOff>3072430</xdr:colOff>
      <xdr:row>239</xdr:row>
      <xdr:rowOff>39098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94480C95-F568-4C7E-8A50-0889E79E06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31927800"/>
          <a:ext cx="11250595" cy="715427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239</xdr:row>
      <xdr:rowOff>0</xdr:rowOff>
    </xdr:from>
    <xdr:to>
      <xdr:col>13</xdr:col>
      <xdr:colOff>2822848</xdr:colOff>
      <xdr:row>283</xdr:row>
      <xdr:rowOff>67679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7118F0BD-A5B0-4F6C-B155-BD42317D8E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39042975"/>
          <a:ext cx="11060068" cy="719237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283</xdr:row>
      <xdr:rowOff>85725</xdr:rowOff>
    </xdr:from>
    <xdr:to>
      <xdr:col>13</xdr:col>
      <xdr:colOff>2813322</xdr:colOff>
      <xdr:row>328</xdr:row>
      <xdr:rowOff>115321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A868DED3-AE07-41C4-A29F-7F64D9898E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46253400"/>
          <a:ext cx="11050542" cy="731622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329</xdr:row>
      <xdr:rowOff>0</xdr:rowOff>
    </xdr:from>
    <xdr:to>
      <xdr:col>6</xdr:col>
      <xdr:colOff>190500</xdr:colOff>
      <xdr:row>391</xdr:row>
      <xdr:rowOff>82665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B77DD5C9-969C-40DB-ABAF-D163133F5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53616225"/>
          <a:ext cx="3990975" cy="101220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simple.ripley.cl/bicicleta-de-spinning-merax-mz-300-rueda-6-kg-mpm00018129500?sein=bicicleta%2520merax%2520mz%2520300&amp;color_80=negro&amp;s=md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25"/>
  <sheetViews>
    <sheetView showGridLines="0" zoomScale="85" zoomScaleNormal="85" workbookViewId="0">
      <selection activeCell="D20" sqref="D20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8.44140625" style="52" bestFit="1" customWidth="1"/>
    <col min="5" max="5" width="1" style="1" customWidth="1"/>
    <col min="6" max="6" width="10.44140625" style="1" hidden="1" customWidth="1"/>
    <col min="7" max="7" width="8.5546875" style="1" hidden="1" customWidth="1"/>
    <col min="8" max="8" width="15" style="1" hidden="1" customWidth="1"/>
    <col min="9" max="9" width="17.3320312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4" width="12.5546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16.8867187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3" ht="13.8">
      <c r="B2" s="54"/>
      <c r="C2" s="54"/>
      <c r="D2" s="98" t="s">
        <v>47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</row>
    <row r="3" spans="2:23" ht="13.8">
      <c r="B3" s="92" t="s">
        <v>10</v>
      </c>
      <c r="C3" s="54"/>
      <c r="D3" s="91" t="s">
        <v>2</v>
      </c>
      <c r="E3" s="57"/>
      <c r="F3" s="151" t="s">
        <v>0</v>
      </c>
      <c r="G3" s="152"/>
      <c r="H3" s="152"/>
      <c r="I3" s="153"/>
      <c r="J3" s="58"/>
      <c r="K3" s="154" t="s">
        <v>1</v>
      </c>
      <c r="L3" s="154"/>
      <c r="M3" s="155"/>
      <c r="N3" s="155"/>
      <c r="O3" s="155"/>
      <c r="P3" s="155"/>
      <c r="Q3" s="59"/>
      <c r="R3" s="56"/>
      <c r="S3" s="56"/>
      <c r="T3" s="56"/>
      <c r="U3" s="56"/>
      <c r="V3" s="56"/>
      <c r="W3" s="55"/>
    </row>
    <row r="4" spans="2:23" ht="13.8">
      <c r="B4" s="99"/>
      <c r="C4" s="100"/>
      <c r="D4" s="101" t="s">
        <v>48</v>
      </c>
      <c r="E4" s="58"/>
      <c r="F4" s="102"/>
      <c r="G4" s="99"/>
      <c r="H4" s="99"/>
      <c r="I4" s="99"/>
      <c r="J4" s="58"/>
      <c r="K4" s="102"/>
      <c r="L4" s="102"/>
      <c r="M4" s="99"/>
      <c r="N4" s="99"/>
      <c r="O4" s="99"/>
      <c r="P4" s="99"/>
      <c r="Q4" s="59"/>
      <c r="R4" s="56"/>
      <c r="S4" s="56"/>
      <c r="T4" s="56"/>
      <c r="U4" s="56"/>
      <c r="V4" s="56"/>
      <c r="W4" s="55"/>
    </row>
    <row r="5" spans="2:23" ht="13.8">
      <c r="B5" s="99"/>
      <c r="C5" s="100"/>
      <c r="D5" s="98" t="s">
        <v>33</v>
      </c>
      <c r="E5" s="58"/>
      <c r="F5" s="102"/>
      <c r="G5" s="99"/>
      <c r="H5" s="99"/>
      <c r="I5" s="99"/>
      <c r="J5" s="58"/>
      <c r="K5" s="102"/>
      <c r="L5" s="102"/>
      <c r="M5" s="99"/>
      <c r="N5" s="99"/>
      <c r="O5" s="99"/>
      <c r="P5" s="99"/>
      <c r="Q5" s="59"/>
      <c r="R5" s="56"/>
      <c r="S5" s="56"/>
      <c r="T5" s="56"/>
      <c r="U5" s="56"/>
      <c r="V5" s="56"/>
      <c r="W5" s="55"/>
    </row>
    <row r="6" spans="2:23" ht="13.8">
      <c r="B6" s="61">
        <v>1</v>
      </c>
      <c r="C6" s="62"/>
      <c r="D6" s="103" t="s">
        <v>39</v>
      </c>
      <c r="E6" s="63"/>
      <c r="F6" s="64" t="s">
        <v>3</v>
      </c>
      <c r="G6" s="61" t="s">
        <v>4</v>
      </c>
      <c r="H6" s="65" t="s">
        <v>5</v>
      </c>
      <c r="I6" s="66" t="s">
        <v>6</v>
      </c>
      <c r="J6" s="60"/>
      <c r="K6" s="64" t="s">
        <v>3</v>
      </c>
      <c r="L6" s="61" t="s">
        <v>4</v>
      </c>
      <c r="M6" s="65" t="s">
        <v>5</v>
      </c>
      <c r="N6" s="66" t="s">
        <v>6</v>
      </c>
      <c r="O6" s="64" t="s">
        <v>7</v>
      </c>
      <c r="P6" s="69" t="s">
        <v>8</v>
      </c>
      <c r="Q6" s="67"/>
      <c r="R6" s="156" t="s">
        <v>9</v>
      </c>
      <c r="S6" s="156"/>
      <c r="T6" s="156"/>
      <c r="U6" s="156"/>
      <c r="V6" s="156"/>
      <c r="W6" s="68"/>
    </row>
    <row r="7" spans="2:23" ht="13.8">
      <c r="B7" s="104" t="s">
        <v>68</v>
      </c>
      <c r="C7" s="54"/>
      <c r="D7" s="146" t="s">
        <v>73</v>
      </c>
      <c r="E7" s="70"/>
      <c r="F7" s="72"/>
      <c r="G7" s="73"/>
      <c r="H7" s="147"/>
      <c r="I7" s="74">
        <f t="shared" ref="I7:I18" si="0">+F7*H7</f>
        <v>0</v>
      </c>
      <c r="J7" s="71"/>
      <c r="K7" s="72">
        <v>30</v>
      </c>
      <c r="L7" s="73" t="s">
        <v>46</v>
      </c>
      <c r="M7" s="74">
        <v>5427.6277229999996</v>
      </c>
      <c r="N7" s="74">
        <f t="shared" ref="N7:N18" si="1">+K7*M7</f>
        <v>162828.83168999999</v>
      </c>
      <c r="O7" s="76">
        <v>0</v>
      </c>
      <c r="P7" s="74">
        <f t="shared" ref="P7:P18" si="2">+(-N7*O7)+N7</f>
        <v>162828.83168999999</v>
      </c>
      <c r="Q7" s="75"/>
      <c r="R7" s="159"/>
      <c r="S7" s="160"/>
      <c r="T7" s="160"/>
      <c r="U7" s="160"/>
      <c r="V7" s="160"/>
      <c r="W7" s="161"/>
    </row>
    <row r="8" spans="2:23" ht="13.8">
      <c r="B8" s="104" t="s">
        <v>69</v>
      </c>
      <c r="C8" s="54"/>
      <c r="D8" s="146" t="s">
        <v>45</v>
      </c>
      <c r="E8" s="70"/>
      <c r="F8" s="72"/>
      <c r="G8" s="73"/>
      <c r="H8" s="147"/>
      <c r="I8" s="74">
        <f t="shared" si="0"/>
        <v>0</v>
      </c>
      <c r="J8" s="71"/>
      <c r="K8" s="72">
        <v>30</v>
      </c>
      <c r="L8" s="73" t="s">
        <v>46</v>
      </c>
      <c r="M8" s="74">
        <v>2170.5057359999996</v>
      </c>
      <c r="N8" s="74">
        <f t="shared" si="1"/>
        <v>65115.172079999989</v>
      </c>
      <c r="O8" s="76">
        <v>0</v>
      </c>
      <c r="P8" s="74">
        <f t="shared" si="2"/>
        <v>65115.172079999989</v>
      </c>
      <c r="Q8" s="75"/>
      <c r="R8" s="123"/>
      <c r="S8" s="124"/>
      <c r="T8" s="124"/>
      <c r="U8" s="124"/>
      <c r="V8" s="124"/>
      <c r="W8" s="125"/>
    </row>
    <row r="9" spans="2:23" ht="13.8">
      <c r="B9" s="104" t="s">
        <v>70</v>
      </c>
      <c r="C9" s="54"/>
      <c r="D9" s="146" t="s">
        <v>76</v>
      </c>
      <c r="E9" s="70"/>
      <c r="F9" s="72"/>
      <c r="G9" s="73"/>
      <c r="H9" s="147"/>
      <c r="I9" s="74">
        <f t="shared" si="0"/>
        <v>0</v>
      </c>
      <c r="J9" s="71"/>
      <c r="K9" s="72">
        <v>30</v>
      </c>
      <c r="L9" s="73" t="s">
        <v>46</v>
      </c>
      <c r="M9" s="74">
        <v>4076.5151700000001</v>
      </c>
      <c r="N9" s="74">
        <f t="shared" si="1"/>
        <v>122295.45510000001</v>
      </c>
      <c r="O9" s="76">
        <v>0</v>
      </c>
      <c r="P9" s="74">
        <f t="shared" si="2"/>
        <v>122295.45510000001</v>
      </c>
      <c r="Q9" s="75"/>
      <c r="R9" s="123"/>
      <c r="S9" s="124"/>
      <c r="T9" s="124"/>
      <c r="U9" s="124"/>
      <c r="V9" s="124"/>
      <c r="W9" s="125"/>
    </row>
    <row r="10" spans="2:23" ht="13.8">
      <c r="B10" s="104" t="s">
        <v>71</v>
      </c>
      <c r="C10" s="54"/>
      <c r="D10" s="146" t="s">
        <v>74</v>
      </c>
      <c r="E10" s="70"/>
      <c r="F10" s="72"/>
      <c r="G10" s="73"/>
      <c r="H10" s="147"/>
      <c r="I10" s="74">
        <f t="shared" si="0"/>
        <v>0</v>
      </c>
      <c r="J10" s="71"/>
      <c r="K10" s="72">
        <v>30</v>
      </c>
      <c r="L10" s="73" t="s">
        <v>46</v>
      </c>
      <c r="M10" s="74">
        <v>13417</v>
      </c>
      <c r="N10" s="74">
        <f t="shared" si="1"/>
        <v>402510</v>
      </c>
      <c r="O10" s="76">
        <v>0</v>
      </c>
      <c r="P10" s="74">
        <f t="shared" si="2"/>
        <v>402510</v>
      </c>
      <c r="Q10" s="75"/>
      <c r="R10" s="162"/>
      <c r="S10" s="163"/>
      <c r="T10" s="163"/>
      <c r="U10" s="163"/>
      <c r="V10" s="163"/>
      <c r="W10" s="164"/>
    </row>
    <row r="11" spans="2:23" ht="13.8">
      <c r="B11" s="104" t="s">
        <v>72</v>
      </c>
      <c r="C11" s="54"/>
      <c r="D11" s="146" t="s">
        <v>75</v>
      </c>
      <c r="E11" s="70"/>
      <c r="F11" s="72"/>
      <c r="G11" s="73"/>
      <c r="H11" s="147"/>
      <c r="I11" s="74">
        <f t="shared" si="0"/>
        <v>0</v>
      </c>
      <c r="J11" s="71"/>
      <c r="K11" s="72">
        <v>30</v>
      </c>
      <c r="L11" s="73" t="s">
        <v>46</v>
      </c>
      <c r="M11" s="74">
        <v>3255.7586040000001</v>
      </c>
      <c r="N11" s="74">
        <f t="shared" si="1"/>
        <v>97672.758119999999</v>
      </c>
      <c r="O11" s="76">
        <v>0</v>
      </c>
      <c r="P11" s="74">
        <f t="shared" si="2"/>
        <v>97672.758119999999</v>
      </c>
      <c r="Q11" s="75"/>
      <c r="R11" s="123"/>
      <c r="S11" s="124"/>
      <c r="T11" s="124"/>
      <c r="U11" s="124"/>
      <c r="V11" s="124"/>
      <c r="W11" s="125"/>
    </row>
    <row r="12" spans="2:23" ht="13.8">
      <c r="B12" s="61">
        <v>2</v>
      </c>
      <c r="C12" s="62"/>
      <c r="D12" s="103" t="s">
        <v>77</v>
      </c>
      <c r="E12" s="63"/>
      <c r="F12" s="64" t="s">
        <v>3</v>
      </c>
      <c r="G12" s="61" t="s">
        <v>4</v>
      </c>
      <c r="H12" s="148" t="s">
        <v>5</v>
      </c>
      <c r="I12" s="66" t="s">
        <v>6</v>
      </c>
      <c r="J12" s="60"/>
      <c r="K12" s="64" t="s">
        <v>3</v>
      </c>
      <c r="L12" s="61" t="s">
        <v>4</v>
      </c>
      <c r="M12" s="65" t="s">
        <v>5</v>
      </c>
      <c r="N12" s="66" t="s">
        <v>6</v>
      </c>
      <c r="O12" s="64" t="s">
        <v>7</v>
      </c>
      <c r="P12" s="69" t="s">
        <v>8</v>
      </c>
      <c r="Q12" s="67"/>
      <c r="R12" s="156" t="s">
        <v>9</v>
      </c>
      <c r="S12" s="156"/>
      <c r="T12" s="156"/>
      <c r="U12" s="156"/>
      <c r="V12" s="156"/>
      <c r="W12" s="68"/>
    </row>
    <row r="13" spans="2:23" ht="13.8">
      <c r="B13" s="104" t="s">
        <v>79</v>
      </c>
      <c r="C13" s="54"/>
      <c r="D13" s="146" t="s">
        <v>40</v>
      </c>
      <c r="E13" s="70"/>
      <c r="F13" s="72"/>
      <c r="G13" s="73"/>
      <c r="H13" s="147"/>
      <c r="I13" s="74">
        <f t="shared" si="0"/>
        <v>0</v>
      </c>
      <c r="J13" s="71"/>
      <c r="K13" s="72">
        <v>18</v>
      </c>
      <c r="L13" s="73" t="s">
        <v>46</v>
      </c>
      <c r="M13" s="74">
        <v>4000</v>
      </c>
      <c r="N13" s="74">
        <f t="shared" si="1"/>
        <v>72000</v>
      </c>
      <c r="O13" s="76">
        <v>0</v>
      </c>
      <c r="P13" s="74">
        <f t="shared" si="2"/>
        <v>72000</v>
      </c>
      <c r="Q13" s="75"/>
      <c r="R13" s="162"/>
      <c r="S13" s="163"/>
      <c r="T13" s="163"/>
      <c r="U13" s="163"/>
      <c r="V13" s="163"/>
      <c r="W13" s="164"/>
    </row>
    <row r="14" spans="2:23" ht="15" customHeight="1">
      <c r="B14" s="104" t="s">
        <v>80</v>
      </c>
      <c r="C14" s="54"/>
      <c r="D14" s="146" t="s">
        <v>41</v>
      </c>
      <c r="E14" s="70"/>
      <c r="F14" s="72"/>
      <c r="G14" s="73"/>
      <c r="H14" s="147"/>
      <c r="I14" s="74">
        <f t="shared" si="0"/>
        <v>0</v>
      </c>
      <c r="J14" s="71"/>
      <c r="K14" s="72">
        <v>18</v>
      </c>
      <c r="L14" s="73" t="s">
        <v>46</v>
      </c>
      <c r="M14" s="74">
        <v>2375</v>
      </c>
      <c r="N14" s="74">
        <f t="shared" si="1"/>
        <v>42750</v>
      </c>
      <c r="O14" s="76">
        <v>0</v>
      </c>
      <c r="P14" s="74">
        <f t="shared" si="2"/>
        <v>42750</v>
      </c>
      <c r="Q14" s="75"/>
      <c r="R14" s="123"/>
      <c r="S14" s="124"/>
      <c r="T14" s="124"/>
      <c r="U14" s="124"/>
      <c r="V14" s="124"/>
      <c r="W14" s="125"/>
    </row>
    <row r="15" spans="2:23" ht="13.8">
      <c r="B15" s="104" t="s">
        <v>81</v>
      </c>
      <c r="C15" s="54"/>
      <c r="D15" s="146" t="s">
        <v>42</v>
      </c>
      <c r="E15" s="70"/>
      <c r="F15" s="72"/>
      <c r="G15" s="73"/>
      <c r="H15" s="147"/>
      <c r="I15" s="74">
        <f t="shared" si="0"/>
        <v>0</v>
      </c>
      <c r="J15" s="71"/>
      <c r="K15" s="72">
        <v>18</v>
      </c>
      <c r="L15" s="73" t="s">
        <v>46</v>
      </c>
      <c r="M15" s="74">
        <v>5250</v>
      </c>
      <c r="N15" s="74">
        <f t="shared" si="1"/>
        <v>94500</v>
      </c>
      <c r="O15" s="76">
        <v>0</v>
      </c>
      <c r="P15" s="74">
        <f t="shared" si="2"/>
        <v>94500</v>
      </c>
      <c r="Q15" s="75"/>
      <c r="R15" s="162"/>
      <c r="S15" s="163"/>
      <c r="T15" s="163"/>
      <c r="U15" s="163"/>
      <c r="V15" s="163"/>
      <c r="W15" s="164"/>
    </row>
    <row r="16" spans="2:23" ht="13.8">
      <c r="B16" s="104" t="s">
        <v>82</v>
      </c>
      <c r="C16" s="54"/>
      <c r="D16" s="146" t="s">
        <v>78</v>
      </c>
      <c r="E16" s="70"/>
      <c r="F16" s="72"/>
      <c r="G16" s="73"/>
      <c r="H16" s="147"/>
      <c r="I16" s="74">
        <f t="shared" si="0"/>
        <v>0</v>
      </c>
      <c r="J16" s="71"/>
      <c r="K16" s="72">
        <v>18</v>
      </c>
      <c r="L16" s="73" t="s">
        <v>46</v>
      </c>
      <c r="M16" s="74">
        <v>12250</v>
      </c>
      <c r="N16" s="74">
        <f t="shared" si="1"/>
        <v>220500</v>
      </c>
      <c r="O16" s="76">
        <v>0</v>
      </c>
      <c r="P16" s="74">
        <f t="shared" si="2"/>
        <v>220500</v>
      </c>
      <c r="Q16" s="75"/>
      <c r="R16" s="123"/>
      <c r="S16" s="124"/>
      <c r="T16" s="124"/>
      <c r="U16" s="124"/>
      <c r="V16" s="124"/>
      <c r="W16" s="125"/>
    </row>
    <row r="17" spans="2:23" ht="13.8">
      <c r="B17" s="104" t="s">
        <v>83</v>
      </c>
      <c r="C17" s="54"/>
      <c r="D17" s="146" t="s">
        <v>43</v>
      </c>
      <c r="E17" s="70"/>
      <c r="F17" s="72"/>
      <c r="G17" s="73"/>
      <c r="H17" s="147"/>
      <c r="I17" s="74">
        <f t="shared" si="0"/>
        <v>0</v>
      </c>
      <c r="J17" s="71"/>
      <c r="K17" s="72">
        <v>18</v>
      </c>
      <c r="L17" s="73" t="s">
        <v>46</v>
      </c>
      <c r="M17" s="74">
        <v>4875</v>
      </c>
      <c r="N17" s="74">
        <f t="shared" si="1"/>
        <v>87750</v>
      </c>
      <c r="O17" s="76">
        <v>0</v>
      </c>
      <c r="P17" s="74">
        <f t="shared" si="2"/>
        <v>87750</v>
      </c>
      <c r="Q17" s="75"/>
      <c r="R17" s="123"/>
      <c r="S17" s="124"/>
      <c r="T17" s="124"/>
      <c r="U17" s="124"/>
      <c r="V17" s="124"/>
      <c r="W17" s="125"/>
    </row>
    <row r="18" spans="2:23" ht="13.8">
      <c r="B18" s="104" t="s">
        <v>84</v>
      </c>
      <c r="C18" s="54"/>
      <c r="D18" s="146" t="s">
        <v>44</v>
      </c>
      <c r="E18" s="70"/>
      <c r="F18" s="72"/>
      <c r="G18" s="73"/>
      <c r="H18" s="147"/>
      <c r="I18" s="74">
        <f t="shared" si="0"/>
        <v>0</v>
      </c>
      <c r="J18" s="71"/>
      <c r="K18" s="72">
        <v>18</v>
      </c>
      <c r="L18" s="73" t="s">
        <v>46</v>
      </c>
      <c r="M18" s="74">
        <v>4875</v>
      </c>
      <c r="N18" s="74">
        <f t="shared" si="1"/>
        <v>87750</v>
      </c>
      <c r="O18" s="76">
        <v>0</v>
      </c>
      <c r="P18" s="74">
        <f t="shared" si="2"/>
        <v>87750</v>
      </c>
      <c r="Q18" s="75"/>
      <c r="R18" s="162"/>
      <c r="S18" s="163"/>
      <c r="T18" s="163"/>
      <c r="U18" s="163"/>
      <c r="V18" s="163"/>
      <c r="W18" s="164"/>
    </row>
    <row r="19" spans="2:23" ht="13.8"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</row>
    <row r="20" spans="2:23" ht="13.95" customHeight="1">
      <c r="B20" s="77"/>
      <c r="C20" s="54"/>
      <c r="D20" s="105"/>
      <c r="E20" s="93"/>
      <c r="F20" s="157" t="s">
        <v>38</v>
      </c>
      <c r="G20" s="158"/>
      <c r="H20" s="158"/>
      <c r="I20" s="106">
        <f>SUM(I7:I18)</f>
        <v>0</v>
      </c>
      <c r="J20" s="71"/>
      <c r="K20" s="157" t="s">
        <v>11</v>
      </c>
      <c r="L20" s="158"/>
      <c r="M20" s="158"/>
      <c r="N20" s="158"/>
      <c r="O20" s="158"/>
      <c r="P20" s="107">
        <f>SUM(P6:P18)</f>
        <v>1455672.2169900001</v>
      </c>
      <c r="Q20" s="78"/>
      <c r="R20" s="79"/>
      <c r="S20" s="79"/>
      <c r="T20" s="79"/>
      <c r="U20" s="79"/>
      <c r="V20" s="79"/>
      <c r="W20" s="80"/>
    </row>
    <row r="21" spans="2:23" ht="13.8">
      <c r="B21" s="77"/>
      <c r="C21" s="54"/>
      <c r="D21" s="108"/>
      <c r="E21" s="108"/>
      <c r="F21" s="165" t="s">
        <v>12</v>
      </c>
      <c r="G21" s="166"/>
      <c r="H21" s="166"/>
      <c r="I21" s="109">
        <f>SUM(I20:I20)</f>
        <v>0</v>
      </c>
      <c r="J21" s="71"/>
      <c r="K21" s="165" t="s">
        <v>12</v>
      </c>
      <c r="L21" s="166"/>
      <c r="M21" s="166"/>
      <c r="N21" s="166"/>
      <c r="O21" s="166"/>
      <c r="P21" s="110">
        <f>SUM(P20:P20)</f>
        <v>1455672.2169900001</v>
      </c>
      <c r="Q21" s="81"/>
      <c r="R21" s="82"/>
      <c r="S21" s="82"/>
      <c r="T21" s="82"/>
      <c r="U21" s="82"/>
      <c r="V21" s="82"/>
      <c r="W21" s="83"/>
    </row>
    <row r="22" spans="2:23" ht="13.8">
      <c r="B22" s="77"/>
      <c r="C22" s="54"/>
      <c r="D22" s="108"/>
      <c r="E22" s="111"/>
      <c r="F22" s="97"/>
      <c r="G22" s="167" t="s">
        <v>34</v>
      </c>
      <c r="H22" s="167"/>
      <c r="I22" s="112">
        <f>I21*19%</f>
        <v>0</v>
      </c>
      <c r="J22" s="84"/>
      <c r="K22" s="168" t="s">
        <v>35</v>
      </c>
      <c r="L22" s="167"/>
      <c r="M22" s="167"/>
      <c r="N22" s="167"/>
      <c r="O22" s="167"/>
      <c r="P22" s="113">
        <f>P21*19%</f>
        <v>276577.72122810001</v>
      </c>
      <c r="Q22" s="81"/>
      <c r="R22" s="82"/>
      <c r="S22" s="82"/>
      <c r="T22" s="82"/>
      <c r="U22" s="82"/>
      <c r="V22" s="82"/>
      <c r="W22" s="83"/>
    </row>
    <row r="23" spans="2:23" ht="13.8">
      <c r="B23" s="77"/>
      <c r="C23" s="54"/>
      <c r="D23" s="54"/>
      <c r="E23" s="114"/>
      <c r="F23" s="95"/>
      <c r="G23" s="171" t="s">
        <v>36</v>
      </c>
      <c r="H23" s="171"/>
      <c r="I23" s="115">
        <f>+I21+I22</f>
        <v>0</v>
      </c>
      <c r="J23" s="71"/>
      <c r="K23" s="172" t="s">
        <v>13</v>
      </c>
      <c r="L23" s="171"/>
      <c r="M23" s="171"/>
      <c r="N23" s="171"/>
      <c r="O23" s="171"/>
      <c r="P23" s="119">
        <f>SUM(P21:P22)</f>
        <v>1732249.9382181</v>
      </c>
      <c r="Q23" s="86"/>
      <c r="R23" s="82"/>
      <c r="S23" s="82"/>
      <c r="T23" s="82"/>
      <c r="U23" s="82"/>
      <c r="V23" s="82"/>
      <c r="W23" s="83"/>
    </row>
    <row r="24" spans="2:23" ht="13.8">
      <c r="B24" s="77"/>
      <c r="C24" s="54"/>
      <c r="D24" s="108"/>
      <c r="E24" s="116"/>
      <c r="F24" s="95"/>
      <c r="G24" s="96"/>
      <c r="H24" s="96"/>
      <c r="I24" s="117"/>
      <c r="J24" s="71"/>
      <c r="K24" s="95"/>
      <c r="L24" s="96"/>
      <c r="M24" s="96"/>
      <c r="N24" s="96"/>
      <c r="O24" s="96"/>
      <c r="P24" s="85"/>
      <c r="Q24" s="86"/>
      <c r="R24" s="82"/>
      <c r="S24" s="82"/>
      <c r="T24" s="82"/>
      <c r="U24" s="82"/>
      <c r="V24" s="82"/>
      <c r="W24" s="83"/>
    </row>
    <row r="25" spans="2:23" ht="14.4">
      <c r="B25" s="77"/>
      <c r="C25" s="54"/>
      <c r="D25" s="108"/>
      <c r="E25" s="94"/>
      <c r="F25" s="169"/>
      <c r="G25" s="170"/>
      <c r="H25" s="170"/>
      <c r="I25" s="118"/>
      <c r="J25" s="71"/>
      <c r="K25" s="169"/>
      <c r="L25" s="170"/>
      <c r="M25" s="170"/>
      <c r="N25" s="170"/>
      <c r="O25" s="170"/>
      <c r="P25" s="87"/>
      <c r="Q25" s="87"/>
      <c r="R25" s="87"/>
      <c r="S25" s="87"/>
      <c r="T25" s="88"/>
      <c r="U25" s="88"/>
      <c r="V25" s="88"/>
      <c r="W25" s="89"/>
    </row>
  </sheetData>
  <mergeCells count="19">
    <mergeCell ref="F21:H21"/>
    <mergeCell ref="K21:O21"/>
    <mergeCell ref="G22:H22"/>
    <mergeCell ref="K22:O22"/>
    <mergeCell ref="F25:H25"/>
    <mergeCell ref="K25:O25"/>
    <mergeCell ref="G23:H23"/>
    <mergeCell ref="K23:O23"/>
    <mergeCell ref="F3:I3"/>
    <mergeCell ref="K3:P3"/>
    <mergeCell ref="R6:V6"/>
    <mergeCell ref="K20:O20"/>
    <mergeCell ref="R7:W7"/>
    <mergeCell ref="F20:H20"/>
    <mergeCell ref="R13:W13"/>
    <mergeCell ref="R15:W15"/>
    <mergeCell ref="R18:W18"/>
    <mergeCell ref="R12:V12"/>
    <mergeCell ref="R10:W10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N219"/>
  <sheetViews>
    <sheetView showGridLines="0" tabSelected="1" zoomScaleNormal="100" workbookViewId="0">
      <selection activeCell="N22" sqref="N22"/>
    </sheetView>
  </sheetViews>
  <sheetFormatPr baseColWidth="10" defaultColWidth="9.109375" defaultRowHeight="13.2"/>
  <cols>
    <col min="1" max="1" width="3.5546875" style="3" customWidth="1"/>
    <col min="2" max="2" width="5" style="3" bestFit="1" customWidth="1"/>
    <col min="3" max="3" width="48.44140625" style="3" bestFit="1" customWidth="1"/>
    <col min="4" max="4" width="5.109375" style="3" hidden="1" customWidth="1"/>
    <col min="5" max="5" width="10.6640625" style="127" hidden="1" customWidth="1"/>
    <col min="6" max="6" width="12.6640625" style="3" hidden="1" customWidth="1"/>
    <col min="7" max="7" width="6" style="3" customWidth="1"/>
    <col min="8" max="8" width="12.6640625" style="3" customWidth="1"/>
    <col min="9" max="9" width="11.33203125" style="3" bestFit="1" customWidth="1"/>
    <col min="10" max="10" width="9.109375" style="3" customWidth="1"/>
    <col min="11" max="11" width="11.21875" style="3" bestFit="1" customWidth="1"/>
    <col min="12" max="12" width="15.5546875" style="49" customWidth="1"/>
    <col min="13" max="13" width="0.88671875" style="3" customWidth="1"/>
    <col min="14" max="14" width="237" style="3" bestFit="1" customWidth="1"/>
    <col min="15" max="230" width="9.109375" style="3"/>
    <col min="231" max="231" width="13.44140625" style="3" bestFit="1" customWidth="1"/>
    <col min="232" max="232" width="4.44140625" style="3" customWidth="1"/>
    <col min="233" max="233" width="31.88671875" style="3" bestFit="1" customWidth="1"/>
    <col min="234" max="234" width="5.109375" style="3" bestFit="1" customWidth="1"/>
    <col min="235" max="235" width="11" style="3" bestFit="1" customWidth="1"/>
    <col min="236" max="236" width="10.6640625" style="3" bestFit="1" customWidth="1"/>
    <col min="237" max="237" width="12.6640625" style="3" bestFit="1" customWidth="1"/>
    <col min="238" max="238" width="6" style="3" customWidth="1"/>
    <col min="239" max="240" width="12.6640625" style="3" customWidth="1"/>
    <col min="241" max="241" width="9.109375" style="3"/>
    <col min="242" max="242" width="12.6640625" style="3" bestFit="1" customWidth="1"/>
    <col min="243" max="243" width="0" style="3" hidden="1" customWidth="1"/>
    <col min="244" max="244" width="9.88671875" style="3" customWidth="1"/>
    <col min="245" max="245" width="27.5546875" style="3" bestFit="1" customWidth="1"/>
    <col min="246" max="248" width="0.88671875" style="3" customWidth="1"/>
    <col min="249" max="249" width="237" style="3" bestFit="1" customWidth="1"/>
    <col min="250" max="486" width="9.109375" style="3"/>
    <col min="487" max="487" width="13.44140625" style="3" bestFit="1" customWidth="1"/>
    <col min="488" max="488" width="4.44140625" style="3" customWidth="1"/>
    <col min="489" max="489" width="31.88671875" style="3" bestFit="1" customWidth="1"/>
    <col min="490" max="490" width="5.109375" style="3" bestFit="1" customWidth="1"/>
    <col min="491" max="491" width="11" style="3" bestFit="1" customWidth="1"/>
    <col min="492" max="492" width="10.6640625" style="3" bestFit="1" customWidth="1"/>
    <col min="493" max="493" width="12.6640625" style="3" bestFit="1" customWidth="1"/>
    <col min="494" max="494" width="6" style="3" customWidth="1"/>
    <col min="495" max="496" width="12.6640625" style="3" customWidth="1"/>
    <col min="497" max="497" width="9.109375" style="3"/>
    <col min="498" max="498" width="12.6640625" style="3" bestFit="1" customWidth="1"/>
    <col min="499" max="499" width="0" style="3" hidden="1" customWidth="1"/>
    <col min="500" max="500" width="9.88671875" style="3" customWidth="1"/>
    <col min="501" max="501" width="27.5546875" style="3" bestFit="1" customWidth="1"/>
    <col min="502" max="504" width="0.88671875" style="3" customWidth="1"/>
    <col min="505" max="505" width="237" style="3" bestFit="1" customWidth="1"/>
    <col min="506" max="742" width="9.109375" style="3"/>
    <col min="743" max="743" width="13.44140625" style="3" bestFit="1" customWidth="1"/>
    <col min="744" max="744" width="4.44140625" style="3" customWidth="1"/>
    <col min="745" max="745" width="31.88671875" style="3" bestFit="1" customWidth="1"/>
    <col min="746" max="746" width="5.109375" style="3" bestFit="1" customWidth="1"/>
    <col min="747" max="747" width="11" style="3" bestFit="1" customWidth="1"/>
    <col min="748" max="748" width="10.6640625" style="3" bestFit="1" customWidth="1"/>
    <col min="749" max="749" width="12.6640625" style="3" bestFit="1" customWidth="1"/>
    <col min="750" max="750" width="6" style="3" customWidth="1"/>
    <col min="751" max="752" width="12.6640625" style="3" customWidth="1"/>
    <col min="753" max="753" width="9.109375" style="3"/>
    <col min="754" max="754" width="12.6640625" style="3" bestFit="1" customWidth="1"/>
    <col min="755" max="755" width="0" style="3" hidden="1" customWidth="1"/>
    <col min="756" max="756" width="9.88671875" style="3" customWidth="1"/>
    <col min="757" max="757" width="27.5546875" style="3" bestFit="1" customWidth="1"/>
    <col min="758" max="760" width="0.88671875" style="3" customWidth="1"/>
    <col min="761" max="761" width="237" style="3" bestFit="1" customWidth="1"/>
    <col min="762" max="998" width="9.109375" style="3"/>
    <col min="999" max="999" width="13.44140625" style="3" bestFit="1" customWidth="1"/>
    <col min="1000" max="1000" width="4.44140625" style="3" customWidth="1"/>
    <col min="1001" max="1001" width="31.88671875" style="3" bestFit="1" customWidth="1"/>
    <col min="1002" max="1002" width="5.109375" style="3" bestFit="1" customWidth="1"/>
    <col min="1003" max="1003" width="11" style="3" bestFit="1" customWidth="1"/>
    <col min="1004" max="1004" width="10.6640625" style="3" bestFit="1" customWidth="1"/>
    <col min="1005" max="1005" width="12.6640625" style="3" bestFit="1" customWidth="1"/>
    <col min="1006" max="1006" width="6" style="3" customWidth="1"/>
    <col min="1007" max="1008" width="12.6640625" style="3" customWidth="1"/>
    <col min="1009" max="1009" width="9.109375" style="3"/>
    <col min="1010" max="1010" width="12.6640625" style="3" bestFit="1" customWidth="1"/>
    <col min="1011" max="1011" width="0" style="3" hidden="1" customWidth="1"/>
    <col min="1012" max="1012" width="9.88671875" style="3" customWidth="1"/>
    <col min="1013" max="1013" width="27.5546875" style="3" bestFit="1" customWidth="1"/>
    <col min="1014" max="1016" width="0.88671875" style="3" customWidth="1"/>
    <col min="1017" max="1017" width="237" style="3" bestFit="1" customWidth="1"/>
    <col min="1018" max="1254" width="9.109375" style="3"/>
    <col min="1255" max="1255" width="13.44140625" style="3" bestFit="1" customWidth="1"/>
    <col min="1256" max="1256" width="4.44140625" style="3" customWidth="1"/>
    <col min="1257" max="1257" width="31.88671875" style="3" bestFit="1" customWidth="1"/>
    <col min="1258" max="1258" width="5.109375" style="3" bestFit="1" customWidth="1"/>
    <col min="1259" max="1259" width="11" style="3" bestFit="1" customWidth="1"/>
    <col min="1260" max="1260" width="10.6640625" style="3" bestFit="1" customWidth="1"/>
    <col min="1261" max="1261" width="12.6640625" style="3" bestFit="1" customWidth="1"/>
    <col min="1262" max="1262" width="6" style="3" customWidth="1"/>
    <col min="1263" max="1264" width="12.6640625" style="3" customWidth="1"/>
    <col min="1265" max="1265" width="9.109375" style="3"/>
    <col min="1266" max="1266" width="12.6640625" style="3" bestFit="1" customWidth="1"/>
    <col min="1267" max="1267" width="0" style="3" hidden="1" customWidth="1"/>
    <col min="1268" max="1268" width="9.88671875" style="3" customWidth="1"/>
    <col min="1269" max="1269" width="27.5546875" style="3" bestFit="1" customWidth="1"/>
    <col min="1270" max="1272" width="0.88671875" style="3" customWidth="1"/>
    <col min="1273" max="1273" width="237" style="3" bestFit="1" customWidth="1"/>
    <col min="1274" max="1510" width="9.109375" style="3"/>
    <col min="1511" max="1511" width="13.44140625" style="3" bestFit="1" customWidth="1"/>
    <col min="1512" max="1512" width="4.44140625" style="3" customWidth="1"/>
    <col min="1513" max="1513" width="31.88671875" style="3" bestFit="1" customWidth="1"/>
    <col min="1514" max="1514" width="5.109375" style="3" bestFit="1" customWidth="1"/>
    <col min="1515" max="1515" width="11" style="3" bestFit="1" customWidth="1"/>
    <col min="1516" max="1516" width="10.6640625" style="3" bestFit="1" customWidth="1"/>
    <col min="1517" max="1517" width="12.6640625" style="3" bestFit="1" customWidth="1"/>
    <col min="1518" max="1518" width="6" style="3" customWidth="1"/>
    <col min="1519" max="1520" width="12.6640625" style="3" customWidth="1"/>
    <col min="1521" max="1521" width="9.109375" style="3"/>
    <col min="1522" max="1522" width="12.6640625" style="3" bestFit="1" customWidth="1"/>
    <col min="1523" max="1523" width="0" style="3" hidden="1" customWidth="1"/>
    <col min="1524" max="1524" width="9.88671875" style="3" customWidth="1"/>
    <col min="1525" max="1525" width="27.5546875" style="3" bestFit="1" customWidth="1"/>
    <col min="1526" max="1528" width="0.88671875" style="3" customWidth="1"/>
    <col min="1529" max="1529" width="237" style="3" bestFit="1" customWidth="1"/>
    <col min="1530" max="1766" width="9.109375" style="3"/>
    <col min="1767" max="1767" width="13.44140625" style="3" bestFit="1" customWidth="1"/>
    <col min="1768" max="1768" width="4.44140625" style="3" customWidth="1"/>
    <col min="1769" max="1769" width="31.88671875" style="3" bestFit="1" customWidth="1"/>
    <col min="1770" max="1770" width="5.109375" style="3" bestFit="1" customWidth="1"/>
    <col min="1771" max="1771" width="11" style="3" bestFit="1" customWidth="1"/>
    <col min="1772" max="1772" width="10.6640625" style="3" bestFit="1" customWidth="1"/>
    <col min="1773" max="1773" width="12.6640625" style="3" bestFit="1" customWidth="1"/>
    <col min="1774" max="1774" width="6" style="3" customWidth="1"/>
    <col min="1775" max="1776" width="12.6640625" style="3" customWidth="1"/>
    <col min="1777" max="1777" width="9.109375" style="3"/>
    <col min="1778" max="1778" width="12.6640625" style="3" bestFit="1" customWidth="1"/>
    <col min="1779" max="1779" width="0" style="3" hidden="1" customWidth="1"/>
    <col min="1780" max="1780" width="9.88671875" style="3" customWidth="1"/>
    <col min="1781" max="1781" width="27.5546875" style="3" bestFit="1" customWidth="1"/>
    <col min="1782" max="1784" width="0.88671875" style="3" customWidth="1"/>
    <col min="1785" max="1785" width="237" style="3" bestFit="1" customWidth="1"/>
    <col min="1786" max="2022" width="9.109375" style="3"/>
    <col min="2023" max="2023" width="13.44140625" style="3" bestFit="1" customWidth="1"/>
    <col min="2024" max="2024" width="4.44140625" style="3" customWidth="1"/>
    <col min="2025" max="2025" width="31.88671875" style="3" bestFit="1" customWidth="1"/>
    <col min="2026" max="2026" width="5.109375" style="3" bestFit="1" customWidth="1"/>
    <col min="2027" max="2027" width="11" style="3" bestFit="1" customWidth="1"/>
    <col min="2028" max="2028" width="10.6640625" style="3" bestFit="1" customWidth="1"/>
    <col min="2029" max="2029" width="12.6640625" style="3" bestFit="1" customWidth="1"/>
    <col min="2030" max="2030" width="6" style="3" customWidth="1"/>
    <col min="2031" max="2032" width="12.6640625" style="3" customWidth="1"/>
    <col min="2033" max="2033" width="9.109375" style="3"/>
    <col min="2034" max="2034" width="12.6640625" style="3" bestFit="1" customWidth="1"/>
    <col min="2035" max="2035" width="0" style="3" hidden="1" customWidth="1"/>
    <col min="2036" max="2036" width="9.88671875" style="3" customWidth="1"/>
    <col min="2037" max="2037" width="27.5546875" style="3" bestFit="1" customWidth="1"/>
    <col min="2038" max="2040" width="0.88671875" style="3" customWidth="1"/>
    <col min="2041" max="2041" width="237" style="3" bestFit="1" customWidth="1"/>
    <col min="2042" max="2278" width="9.109375" style="3"/>
    <col min="2279" max="2279" width="13.44140625" style="3" bestFit="1" customWidth="1"/>
    <col min="2280" max="2280" width="4.44140625" style="3" customWidth="1"/>
    <col min="2281" max="2281" width="31.88671875" style="3" bestFit="1" customWidth="1"/>
    <col min="2282" max="2282" width="5.109375" style="3" bestFit="1" customWidth="1"/>
    <col min="2283" max="2283" width="11" style="3" bestFit="1" customWidth="1"/>
    <col min="2284" max="2284" width="10.6640625" style="3" bestFit="1" customWidth="1"/>
    <col min="2285" max="2285" width="12.6640625" style="3" bestFit="1" customWidth="1"/>
    <col min="2286" max="2286" width="6" style="3" customWidth="1"/>
    <col min="2287" max="2288" width="12.6640625" style="3" customWidth="1"/>
    <col min="2289" max="2289" width="9.109375" style="3"/>
    <col min="2290" max="2290" width="12.6640625" style="3" bestFit="1" customWidth="1"/>
    <col min="2291" max="2291" width="0" style="3" hidden="1" customWidth="1"/>
    <col min="2292" max="2292" width="9.88671875" style="3" customWidth="1"/>
    <col min="2293" max="2293" width="27.5546875" style="3" bestFit="1" customWidth="1"/>
    <col min="2294" max="2296" width="0.88671875" style="3" customWidth="1"/>
    <col min="2297" max="2297" width="237" style="3" bestFit="1" customWidth="1"/>
    <col min="2298" max="2534" width="9.109375" style="3"/>
    <col min="2535" max="2535" width="13.44140625" style="3" bestFit="1" customWidth="1"/>
    <col min="2536" max="2536" width="4.44140625" style="3" customWidth="1"/>
    <col min="2537" max="2537" width="31.88671875" style="3" bestFit="1" customWidth="1"/>
    <col min="2538" max="2538" width="5.109375" style="3" bestFit="1" customWidth="1"/>
    <col min="2539" max="2539" width="11" style="3" bestFit="1" customWidth="1"/>
    <col min="2540" max="2540" width="10.6640625" style="3" bestFit="1" customWidth="1"/>
    <col min="2541" max="2541" width="12.6640625" style="3" bestFit="1" customWidth="1"/>
    <col min="2542" max="2542" width="6" style="3" customWidth="1"/>
    <col min="2543" max="2544" width="12.6640625" style="3" customWidth="1"/>
    <col min="2545" max="2545" width="9.109375" style="3"/>
    <col min="2546" max="2546" width="12.6640625" style="3" bestFit="1" customWidth="1"/>
    <col min="2547" max="2547" width="0" style="3" hidden="1" customWidth="1"/>
    <col min="2548" max="2548" width="9.88671875" style="3" customWidth="1"/>
    <col min="2549" max="2549" width="27.5546875" style="3" bestFit="1" customWidth="1"/>
    <col min="2550" max="2552" width="0.88671875" style="3" customWidth="1"/>
    <col min="2553" max="2553" width="237" style="3" bestFit="1" customWidth="1"/>
    <col min="2554" max="2790" width="9.109375" style="3"/>
    <col min="2791" max="2791" width="13.44140625" style="3" bestFit="1" customWidth="1"/>
    <col min="2792" max="2792" width="4.44140625" style="3" customWidth="1"/>
    <col min="2793" max="2793" width="31.88671875" style="3" bestFit="1" customWidth="1"/>
    <col min="2794" max="2794" width="5.109375" style="3" bestFit="1" customWidth="1"/>
    <col min="2795" max="2795" width="11" style="3" bestFit="1" customWidth="1"/>
    <col min="2796" max="2796" width="10.6640625" style="3" bestFit="1" customWidth="1"/>
    <col min="2797" max="2797" width="12.6640625" style="3" bestFit="1" customWidth="1"/>
    <col min="2798" max="2798" width="6" style="3" customWidth="1"/>
    <col min="2799" max="2800" width="12.6640625" style="3" customWidth="1"/>
    <col min="2801" max="2801" width="9.109375" style="3"/>
    <col min="2802" max="2802" width="12.6640625" style="3" bestFit="1" customWidth="1"/>
    <col min="2803" max="2803" width="0" style="3" hidden="1" customWidth="1"/>
    <col min="2804" max="2804" width="9.88671875" style="3" customWidth="1"/>
    <col min="2805" max="2805" width="27.5546875" style="3" bestFit="1" customWidth="1"/>
    <col min="2806" max="2808" width="0.88671875" style="3" customWidth="1"/>
    <col min="2809" max="2809" width="237" style="3" bestFit="1" customWidth="1"/>
    <col min="2810" max="3046" width="9.109375" style="3"/>
    <col min="3047" max="3047" width="13.44140625" style="3" bestFit="1" customWidth="1"/>
    <col min="3048" max="3048" width="4.44140625" style="3" customWidth="1"/>
    <col min="3049" max="3049" width="31.88671875" style="3" bestFit="1" customWidth="1"/>
    <col min="3050" max="3050" width="5.109375" style="3" bestFit="1" customWidth="1"/>
    <col min="3051" max="3051" width="11" style="3" bestFit="1" customWidth="1"/>
    <col min="3052" max="3052" width="10.6640625" style="3" bestFit="1" customWidth="1"/>
    <col min="3053" max="3053" width="12.6640625" style="3" bestFit="1" customWidth="1"/>
    <col min="3054" max="3054" width="6" style="3" customWidth="1"/>
    <col min="3055" max="3056" width="12.6640625" style="3" customWidth="1"/>
    <col min="3057" max="3057" width="9.109375" style="3"/>
    <col min="3058" max="3058" width="12.6640625" style="3" bestFit="1" customWidth="1"/>
    <col min="3059" max="3059" width="0" style="3" hidden="1" customWidth="1"/>
    <col min="3060" max="3060" width="9.88671875" style="3" customWidth="1"/>
    <col min="3061" max="3061" width="27.5546875" style="3" bestFit="1" customWidth="1"/>
    <col min="3062" max="3064" width="0.88671875" style="3" customWidth="1"/>
    <col min="3065" max="3065" width="237" style="3" bestFit="1" customWidth="1"/>
    <col min="3066" max="3302" width="9.109375" style="3"/>
    <col min="3303" max="3303" width="13.44140625" style="3" bestFit="1" customWidth="1"/>
    <col min="3304" max="3304" width="4.44140625" style="3" customWidth="1"/>
    <col min="3305" max="3305" width="31.88671875" style="3" bestFit="1" customWidth="1"/>
    <col min="3306" max="3306" width="5.109375" style="3" bestFit="1" customWidth="1"/>
    <col min="3307" max="3307" width="11" style="3" bestFit="1" customWidth="1"/>
    <col min="3308" max="3308" width="10.6640625" style="3" bestFit="1" customWidth="1"/>
    <col min="3309" max="3309" width="12.6640625" style="3" bestFit="1" customWidth="1"/>
    <col min="3310" max="3310" width="6" style="3" customWidth="1"/>
    <col min="3311" max="3312" width="12.6640625" style="3" customWidth="1"/>
    <col min="3313" max="3313" width="9.109375" style="3"/>
    <col min="3314" max="3314" width="12.6640625" style="3" bestFit="1" customWidth="1"/>
    <col min="3315" max="3315" width="0" style="3" hidden="1" customWidth="1"/>
    <col min="3316" max="3316" width="9.88671875" style="3" customWidth="1"/>
    <col min="3317" max="3317" width="27.5546875" style="3" bestFit="1" customWidth="1"/>
    <col min="3318" max="3320" width="0.88671875" style="3" customWidth="1"/>
    <col min="3321" max="3321" width="237" style="3" bestFit="1" customWidth="1"/>
    <col min="3322" max="3558" width="9.109375" style="3"/>
    <col min="3559" max="3559" width="13.44140625" style="3" bestFit="1" customWidth="1"/>
    <col min="3560" max="3560" width="4.44140625" style="3" customWidth="1"/>
    <col min="3561" max="3561" width="31.88671875" style="3" bestFit="1" customWidth="1"/>
    <col min="3562" max="3562" width="5.109375" style="3" bestFit="1" customWidth="1"/>
    <col min="3563" max="3563" width="11" style="3" bestFit="1" customWidth="1"/>
    <col min="3564" max="3564" width="10.6640625" style="3" bestFit="1" customWidth="1"/>
    <col min="3565" max="3565" width="12.6640625" style="3" bestFit="1" customWidth="1"/>
    <col min="3566" max="3566" width="6" style="3" customWidth="1"/>
    <col min="3567" max="3568" width="12.6640625" style="3" customWidth="1"/>
    <col min="3569" max="3569" width="9.109375" style="3"/>
    <col min="3570" max="3570" width="12.6640625" style="3" bestFit="1" customWidth="1"/>
    <col min="3571" max="3571" width="0" style="3" hidden="1" customWidth="1"/>
    <col min="3572" max="3572" width="9.88671875" style="3" customWidth="1"/>
    <col min="3573" max="3573" width="27.5546875" style="3" bestFit="1" customWidth="1"/>
    <col min="3574" max="3576" width="0.88671875" style="3" customWidth="1"/>
    <col min="3577" max="3577" width="237" style="3" bestFit="1" customWidth="1"/>
    <col min="3578" max="3814" width="9.109375" style="3"/>
    <col min="3815" max="3815" width="13.44140625" style="3" bestFit="1" customWidth="1"/>
    <col min="3816" max="3816" width="4.44140625" style="3" customWidth="1"/>
    <col min="3817" max="3817" width="31.88671875" style="3" bestFit="1" customWidth="1"/>
    <col min="3818" max="3818" width="5.109375" style="3" bestFit="1" customWidth="1"/>
    <col min="3819" max="3819" width="11" style="3" bestFit="1" customWidth="1"/>
    <col min="3820" max="3820" width="10.6640625" style="3" bestFit="1" customWidth="1"/>
    <col min="3821" max="3821" width="12.6640625" style="3" bestFit="1" customWidth="1"/>
    <col min="3822" max="3822" width="6" style="3" customWidth="1"/>
    <col min="3823" max="3824" width="12.6640625" style="3" customWidth="1"/>
    <col min="3825" max="3825" width="9.109375" style="3"/>
    <col min="3826" max="3826" width="12.6640625" style="3" bestFit="1" customWidth="1"/>
    <col min="3827" max="3827" width="0" style="3" hidden="1" customWidth="1"/>
    <col min="3828" max="3828" width="9.88671875" style="3" customWidth="1"/>
    <col min="3829" max="3829" width="27.5546875" style="3" bestFit="1" customWidth="1"/>
    <col min="3830" max="3832" width="0.88671875" style="3" customWidth="1"/>
    <col min="3833" max="3833" width="237" style="3" bestFit="1" customWidth="1"/>
    <col min="3834" max="4070" width="9.109375" style="3"/>
    <col min="4071" max="4071" width="13.44140625" style="3" bestFit="1" customWidth="1"/>
    <col min="4072" max="4072" width="4.44140625" style="3" customWidth="1"/>
    <col min="4073" max="4073" width="31.88671875" style="3" bestFit="1" customWidth="1"/>
    <col min="4074" max="4074" width="5.109375" style="3" bestFit="1" customWidth="1"/>
    <col min="4075" max="4075" width="11" style="3" bestFit="1" customWidth="1"/>
    <col min="4076" max="4076" width="10.6640625" style="3" bestFit="1" customWidth="1"/>
    <col min="4077" max="4077" width="12.6640625" style="3" bestFit="1" customWidth="1"/>
    <col min="4078" max="4078" width="6" style="3" customWidth="1"/>
    <col min="4079" max="4080" width="12.6640625" style="3" customWidth="1"/>
    <col min="4081" max="4081" width="9.109375" style="3"/>
    <col min="4082" max="4082" width="12.6640625" style="3" bestFit="1" customWidth="1"/>
    <col min="4083" max="4083" width="0" style="3" hidden="1" customWidth="1"/>
    <col min="4084" max="4084" width="9.88671875" style="3" customWidth="1"/>
    <col min="4085" max="4085" width="27.5546875" style="3" bestFit="1" customWidth="1"/>
    <col min="4086" max="4088" width="0.88671875" style="3" customWidth="1"/>
    <col min="4089" max="4089" width="237" style="3" bestFit="1" customWidth="1"/>
    <col min="4090" max="4326" width="9.109375" style="3"/>
    <col min="4327" max="4327" width="13.44140625" style="3" bestFit="1" customWidth="1"/>
    <col min="4328" max="4328" width="4.44140625" style="3" customWidth="1"/>
    <col min="4329" max="4329" width="31.88671875" style="3" bestFit="1" customWidth="1"/>
    <col min="4330" max="4330" width="5.109375" style="3" bestFit="1" customWidth="1"/>
    <col min="4331" max="4331" width="11" style="3" bestFit="1" customWidth="1"/>
    <col min="4332" max="4332" width="10.6640625" style="3" bestFit="1" customWidth="1"/>
    <col min="4333" max="4333" width="12.6640625" style="3" bestFit="1" customWidth="1"/>
    <col min="4334" max="4334" width="6" style="3" customWidth="1"/>
    <col min="4335" max="4336" width="12.6640625" style="3" customWidth="1"/>
    <col min="4337" max="4337" width="9.109375" style="3"/>
    <col min="4338" max="4338" width="12.6640625" style="3" bestFit="1" customWidth="1"/>
    <col min="4339" max="4339" width="0" style="3" hidden="1" customWidth="1"/>
    <col min="4340" max="4340" width="9.88671875" style="3" customWidth="1"/>
    <col min="4341" max="4341" width="27.5546875" style="3" bestFit="1" customWidth="1"/>
    <col min="4342" max="4344" width="0.88671875" style="3" customWidth="1"/>
    <col min="4345" max="4345" width="237" style="3" bestFit="1" customWidth="1"/>
    <col min="4346" max="4582" width="9.109375" style="3"/>
    <col min="4583" max="4583" width="13.44140625" style="3" bestFit="1" customWidth="1"/>
    <col min="4584" max="4584" width="4.44140625" style="3" customWidth="1"/>
    <col min="4585" max="4585" width="31.88671875" style="3" bestFit="1" customWidth="1"/>
    <col min="4586" max="4586" width="5.109375" style="3" bestFit="1" customWidth="1"/>
    <col min="4587" max="4587" width="11" style="3" bestFit="1" customWidth="1"/>
    <col min="4588" max="4588" width="10.6640625" style="3" bestFit="1" customWidth="1"/>
    <col min="4589" max="4589" width="12.6640625" style="3" bestFit="1" customWidth="1"/>
    <col min="4590" max="4590" width="6" style="3" customWidth="1"/>
    <col min="4591" max="4592" width="12.6640625" style="3" customWidth="1"/>
    <col min="4593" max="4593" width="9.109375" style="3"/>
    <col min="4594" max="4594" width="12.6640625" style="3" bestFit="1" customWidth="1"/>
    <col min="4595" max="4595" width="0" style="3" hidden="1" customWidth="1"/>
    <col min="4596" max="4596" width="9.88671875" style="3" customWidth="1"/>
    <col min="4597" max="4597" width="27.5546875" style="3" bestFit="1" customWidth="1"/>
    <col min="4598" max="4600" width="0.88671875" style="3" customWidth="1"/>
    <col min="4601" max="4601" width="237" style="3" bestFit="1" customWidth="1"/>
    <col min="4602" max="4838" width="9.109375" style="3"/>
    <col min="4839" max="4839" width="13.44140625" style="3" bestFit="1" customWidth="1"/>
    <col min="4840" max="4840" width="4.44140625" style="3" customWidth="1"/>
    <col min="4841" max="4841" width="31.88671875" style="3" bestFit="1" customWidth="1"/>
    <col min="4842" max="4842" width="5.109375" style="3" bestFit="1" customWidth="1"/>
    <col min="4843" max="4843" width="11" style="3" bestFit="1" customWidth="1"/>
    <col min="4844" max="4844" width="10.6640625" style="3" bestFit="1" customWidth="1"/>
    <col min="4845" max="4845" width="12.6640625" style="3" bestFit="1" customWidth="1"/>
    <col min="4846" max="4846" width="6" style="3" customWidth="1"/>
    <col min="4847" max="4848" width="12.6640625" style="3" customWidth="1"/>
    <col min="4849" max="4849" width="9.109375" style="3"/>
    <col min="4850" max="4850" width="12.6640625" style="3" bestFit="1" customWidth="1"/>
    <col min="4851" max="4851" width="0" style="3" hidden="1" customWidth="1"/>
    <col min="4852" max="4852" width="9.88671875" style="3" customWidth="1"/>
    <col min="4853" max="4853" width="27.5546875" style="3" bestFit="1" customWidth="1"/>
    <col min="4854" max="4856" width="0.88671875" style="3" customWidth="1"/>
    <col min="4857" max="4857" width="237" style="3" bestFit="1" customWidth="1"/>
    <col min="4858" max="5094" width="9.109375" style="3"/>
    <col min="5095" max="5095" width="13.44140625" style="3" bestFit="1" customWidth="1"/>
    <col min="5096" max="5096" width="4.44140625" style="3" customWidth="1"/>
    <col min="5097" max="5097" width="31.88671875" style="3" bestFit="1" customWidth="1"/>
    <col min="5098" max="5098" width="5.109375" style="3" bestFit="1" customWidth="1"/>
    <col min="5099" max="5099" width="11" style="3" bestFit="1" customWidth="1"/>
    <col min="5100" max="5100" width="10.6640625" style="3" bestFit="1" customWidth="1"/>
    <col min="5101" max="5101" width="12.6640625" style="3" bestFit="1" customWidth="1"/>
    <col min="5102" max="5102" width="6" style="3" customWidth="1"/>
    <col min="5103" max="5104" width="12.6640625" style="3" customWidth="1"/>
    <col min="5105" max="5105" width="9.109375" style="3"/>
    <col min="5106" max="5106" width="12.6640625" style="3" bestFit="1" customWidth="1"/>
    <col min="5107" max="5107" width="0" style="3" hidden="1" customWidth="1"/>
    <col min="5108" max="5108" width="9.88671875" style="3" customWidth="1"/>
    <col min="5109" max="5109" width="27.5546875" style="3" bestFit="1" customWidth="1"/>
    <col min="5110" max="5112" width="0.88671875" style="3" customWidth="1"/>
    <col min="5113" max="5113" width="237" style="3" bestFit="1" customWidth="1"/>
    <col min="5114" max="5350" width="9.109375" style="3"/>
    <col min="5351" max="5351" width="13.44140625" style="3" bestFit="1" customWidth="1"/>
    <col min="5352" max="5352" width="4.44140625" style="3" customWidth="1"/>
    <col min="5353" max="5353" width="31.88671875" style="3" bestFit="1" customWidth="1"/>
    <col min="5354" max="5354" width="5.109375" style="3" bestFit="1" customWidth="1"/>
    <col min="5355" max="5355" width="11" style="3" bestFit="1" customWidth="1"/>
    <col min="5356" max="5356" width="10.6640625" style="3" bestFit="1" customWidth="1"/>
    <col min="5357" max="5357" width="12.6640625" style="3" bestFit="1" customWidth="1"/>
    <col min="5358" max="5358" width="6" style="3" customWidth="1"/>
    <col min="5359" max="5360" width="12.6640625" style="3" customWidth="1"/>
    <col min="5361" max="5361" width="9.109375" style="3"/>
    <col min="5362" max="5362" width="12.6640625" style="3" bestFit="1" customWidth="1"/>
    <col min="5363" max="5363" width="0" style="3" hidden="1" customWidth="1"/>
    <col min="5364" max="5364" width="9.88671875" style="3" customWidth="1"/>
    <col min="5365" max="5365" width="27.5546875" style="3" bestFit="1" customWidth="1"/>
    <col min="5366" max="5368" width="0.88671875" style="3" customWidth="1"/>
    <col min="5369" max="5369" width="237" style="3" bestFit="1" customWidth="1"/>
    <col min="5370" max="5606" width="9.109375" style="3"/>
    <col min="5607" max="5607" width="13.44140625" style="3" bestFit="1" customWidth="1"/>
    <col min="5608" max="5608" width="4.44140625" style="3" customWidth="1"/>
    <col min="5609" max="5609" width="31.88671875" style="3" bestFit="1" customWidth="1"/>
    <col min="5610" max="5610" width="5.109375" style="3" bestFit="1" customWidth="1"/>
    <col min="5611" max="5611" width="11" style="3" bestFit="1" customWidth="1"/>
    <col min="5612" max="5612" width="10.6640625" style="3" bestFit="1" customWidth="1"/>
    <col min="5613" max="5613" width="12.6640625" style="3" bestFit="1" customWidth="1"/>
    <col min="5614" max="5614" width="6" style="3" customWidth="1"/>
    <col min="5615" max="5616" width="12.6640625" style="3" customWidth="1"/>
    <col min="5617" max="5617" width="9.109375" style="3"/>
    <col min="5618" max="5618" width="12.6640625" style="3" bestFit="1" customWidth="1"/>
    <col min="5619" max="5619" width="0" style="3" hidden="1" customWidth="1"/>
    <col min="5620" max="5620" width="9.88671875" style="3" customWidth="1"/>
    <col min="5621" max="5621" width="27.5546875" style="3" bestFit="1" customWidth="1"/>
    <col min="5622" max="5624" width="0.88671875" style="3" customWidth="1"/>
    <col min="5625" max="5625" width="237" style="3" bestFit="1" customWidth="1"/>
    <col min="5626" max="5862" width="9.109375" style="3"/>
    <col min="5863" max="5863" width="13.44140625" style="3" bestFit="1" customWidth="1"/>
    <col min="5864" max="5864" width="4.44140625" style="3" customWidth="1"/>
    <col min="5865" max="5865" width="31.88671875" style="3" bestFit="1" customWidth="1"/>
    <col min="5866" max="5866" width="5.109375" style="3" bestFit="1" customWidth="1"/>
    <col min="5867" max="5867" width="11" style="3" bestFit="1" customWidth="1"/>
    <col min="5868" max="5868" width="10.6640625" style="3" bestFit="1" customWidth="1"/>
    <col min="5869" max="5869" width="12.6640625" style="3" bestFit="1" customWidth="1"/>
    <col min="5870" max="5870" width="6" style="3" customWidth="1"/>
    <col min="5871" max="5872" width="12.6640625" style="3" customWidth="1"/>
    <col min="5873" max="5873" width="9.109375" style="3"/>
    <col min="5874" max="5874" width="12.6640625" style="3" bestFit="1" customWidth="1"/>
    <col min="5875" max="5875" width="0" style="3" hidden="1" customWidth="1"/>
    <col min="5876" max="5876" width="9.88671875" style="3" customWidth="1"/>
    <col min="5877" max="5877" width="27.5546875" style="3" bestFit="1" customWidth="1"/>
    <col min="5878" max="5880" width="0.88671875" style="3" customWidth="1"/>
    <col min="5881" max="5881" width="237" style="3" bestFit="1" customWidth="1"/>
    <col min="5882" max="6118" width="9.109375" style="3"/>
    <col min="6119" max="6119" width="13.44140625" style="3" bestFit="1" customWidth="1"/>
    <col min="6120" max="6120" width="4.44140625" style="3" customWidth="1"/>
    <col min="6121" max="6121" width="31.88671875" style="3" bestFit="1" customWidth="1"/>
    <col min="6122" max="6122" width="5.109375" style="3" bestFit="1" customWidth="1"/>
    <col min="6123" max="6123" width="11" style="3" bestFit="1" customWidth="1"/>
    <col min="6124" max="6124" width="10.6640625" style="3" bestFit="1" customWidth="1"/>
    <col min="6125" max="6125" width="12.6640625" style="3" bestFit="1" customWidth="1"/>
    <col min="6126" max="6126" width="6" style="3" customWidth="1"/>
    <col min="6127" max="6128" width="12.6640625" style="3" customWidth="1"/>
    <col min="6129" max="6129" width="9.109375" style="3"/>
    <col min="6130" max="6130" width="12.6640625" style="3" bestFit="1" customWidth="1"/>
    <col min="6131" max="6131" width="0" style="3" hidden="1" customWidth="1"/>
    <col min="6132" max="6132" width="9.88671875" style="3" customWidth="1"/>
    <col min="6133" max="6133" width="27.5546875" style="3" bestFit="1" customWidth="1"/>
    <col min="6134" max="6136" width="0.88671875" style="3" customWidth="1"/>
    <col min="6137" max="6137" width="237" style="3" bestFit="1" customWidth="1"/>
    <col min="6138" max="6374" width="9.109375" style="3"/>
    <col min="6375" max="6375" width="13.44140625" style="3" bestFit="1" customWidth="1"/>
    <col min="6376" max="6376" width="4.44140625" style="3" customWidth="1"/>
    <col min="6377" max="6377" width="31.88671875" style="3" bestFit="1" customWidth="1"/>
    <col min="6378" max="6378" width="5.109375" style="3" bestFit="1" customWidth="1"/>
    <col min="6379" max="6379" width="11" style="3" bestFit="1" customWidth="1"/>
    <col min="6380" max="6380" width="10.6640625" style="3" bestFit="1" customWidth="1"/>
    <col min="6381" max="6381" width="12.6640625" style="3" bestFit="1" customWidth="1"/>
    <col min="6382" max="6382" width="6" style="3" customWidth="1"/>
    <col min="6383" max="6384" width="12.6640625" style="3" customWidth="1"/>
    <col min="6385" max="6385" width="9.109375" style="3"/>
    <col min="6386" max="6386" width="12.6640625" style="3" bestFit="1" customWidth="1"/>
    <col min="6387" max="6387" width="0" style="3" hidden="1" customWidth="1"/>
    <col min="6388" max="6388" width="9.88671875" style="3" customWidth="1"/>
    <col min="6389" max="6389" width="27.5546875" style="3" bestFit="1" customWidth="1"/>
    <col min="6390" max="6392" width="0.88671875" style="3" customWidth="1"/>
    <col min="6393" max="6393" width="237" style="3" bestFit="1" customWidth="1"/>
    <col min="6394" max="6630" width="9.109375" style="3"/>
    <col min="6631" max="6631" width="13.44140625" style="3" bestFit="1" customWidth="1"/>
    <col min="6632" max="6632" width="4.44140625" style="3" customWidth="1"/>
    <col min="6633" max="6633" width="31.88671875" style="3" bestFit="1" customWidth="1"/>
    <col min="6634" max="6634" width="5.109375" style="3" bestFit="1" customWidth="1"/>
    <col min="6635" max="6635" width="11" style="3" bestFit="1" customWidth="1"/>
    <col min="6636" max="6636" width="10.6640625" style="3" bestFit="1" customWidth="1"/>
    <col min="6637" max="6637" width="12.6640625" style="3" bestFit="1" customWidth="1"/>
    <col min="6638" max="6638" width="6" style="3" customWidth="1"/>
    <col min="6639" max="6640" width="12.6640625" style="3" customWidth="1"/>
    <col min="6641" max="6641" width="9.109375" style="3"/>
    <col min="6642" max="6642" width="12.6640625" style="3" bestFit="1" customWidth="1"/>
    <col min="6643" max="6643" width="0" style="3" hidden="1" customWidth="1"/>
    <col min="6644" max="6644" width="9.88671875" style="3" customWidth="1"/>
    <col min="6645" max="6645" width="27.5546875" style="3" bestFit="1" customWidth="1"/>
    <col min="6646" max="6648" width="0.88671875" style="3" customWidth="1"/>
    <col min="6649" max="6649" width="237" style="3" bestFit="1" customWidth="1"/>
    <col min="6650" max="6886" width="9.109375" style="3"/>
    <col min="6887" max="6887" width="13.44140625" style="3" bestFit="1" customWidth="1"/>
    <col min="6888" max="6888" width="4.44140625" style="3" customWidth="1"/>
    <col min="6889" max="6889" width="31.88671875" style="3" bestFit="1" customWidth="1"/>
    <col min="6890" max="6890" width="5.109375" style="3" bestFit="1" customWidth="1"/>
    <col min="6891" max="6891" width="11" style="3" bestFit="1" customWidth="1"/>
    <col min="6892" max="6892" width="10.6640625" style="3" bestFit="1" customWidth="1"/>
    <col min="6893" max="6893" width="12.6640625" style="3" bestFit="1" customWidth="1"/>
    <col min="6894" max="6894" width="6" style="3" customWidth="1"/>
    <col min="6895" max="6896" width="12.6640625" style="3" customWidth="1"/>
    <col min="6897" max="6897" width="9.109375" style="3"/>
    <col min="6898" max="6898" width="12.6640625" style="3" bestFit="1" customWidth="1"/>
    <col min="6899" max="6899" width="0" style="3" hidden="1" customWidth="1"/>
    <col min="6900" max="6900" width="9.88671875" style="3" customWidth="1"/>
    <col min="6901" max="6901" width="27.5546875" style="3" bestFit="1" customWidth="1"/>
    <col min="6902" max="6904" width="0.88671875" style="3" customWidth="1"/>
    <col min="6905" max="6905" width="237" style="3" bestFit="1" customWidth="1"/>
    <col min="6906" max="7142" width="9.109375" style="3"/>
    <col min="7143" max="7143" width="13.44140625" style="3" bestFit="1" customWidth="1"/>
    <col min="7144" max="7144" width="4.44140625" style="3" customWidth="1"/>
    <col min="7145" max="7145" width="31.88671875" style="3" bestFit="1" customWidth="1"/>
    <col min="7146" max="7146" width="5.109375" style="3" bestFit="1" customWidth="1"/>
    <col min="7147" max="7147" width="11" style="3" bestFit="1" customWidth="1"/>
    <col min="7148" max="7148" width="10.6640625" style="3" bestFit="1" customWidth="1"/>
    <col min="7149" max="7149" width="12.6640625" style="3" bestFit="1" customWidth="1"/>
    <col min="7150" max="7150" width="6" style="3" customWidth="1"/>
    <col min="7151" max="7152" width="12.6640625" style="3" customWidth="1"/>
    <col min="7153" max="7153" width="9.109375" style="3"/>
    <col min="7154" max="7154" width="12.6640625" style="3" bestFit="1" customWidth="1"/>
    <col min="7155" max="7155" width="0" style="3" hidden="1" customWidth="1"/>
    <col min="7156" max="7156" width="9.88671875" style="3" customWidth="1"/>
    <col min="7157" max="7157" width="27.5546875" style="3" bestFit="1" customWidth="1"/>
    <col min="7158" max="7160" width="0.88671875" style="3" customWidth="1"/>
    <col min="7161" max="7161" width="237" style="3" bestFit="1" customWidth="1"/>
    <col min="7162" max="7398" width="9.109375" style="3"/>
    <col min="7399" max="7399" width="13.44140625" style="3" bestFit="1" customWidth="1"/>
    <col min="7400" max="7400" width="4.44140625" style="3" customWidth="1"/>
    <col min="7401" max="7401" width="31.88671875" style="3" bestFit="1" customWidth="1"/>
    <col min="7402" max="7402" width="5.109375" style="3" bestFit="1" customWidth="1"/>
    <col min="7403" max="7403" width="11" style="3" bestFit="1" customWidth="1"/>
    <col min="7404" max="7404" width="10.6640625" style="3" bestFit="1" customWidth="1"/>
    <col min="7405" max="7405" width="12.6640625" style="3" bestFit="1" customWidth="1"/>
    <col min="7406" max="7406" width="6" style="3" customWidth="1"/>
    <col min="7407" max="7408" width="12.6640625" style="3" customWidth="1"/>
    <col min="7409" max="7409" width="9.109375" style="3"/>
    <col min="7410" max="7410" width="12.6640625" style="3" bestFit="1" customWidth="1"/>
    <col min="7411" max="7411" width="0" style="3" hidden="1" customWidth="1"/>
    <col min="7412" max="7412" width="9.88671875" style="3" customWidth="1"/>
    <col min="7413" max="7413" width="27.5546875" style="3" bestFit="1" customWidth="1"/>
    <col min="7414" max="7416" width="0.88671875" style="3" customWidth="1"/>
    <col min="7417" max="7417" width="237" style="3" bestFit="1" customWidth="1"/>
    <col min="7418" max="7654" width="9.109375" style="3"/>
    <col min="7655" max="7655" width="13.44140625" style="3" bestFit="1" customWidth="1"/>
    <col min="7656" max="7656" width="4.44140625" style="3" customWidth="1"/>
    <col min="7657" max="7657" width="31.88671875" style="3" bestFit="1" customWidth="1"/>
    <col min="7658" max="7658" width="5.109375" style="3" bestFit="1" customWidth="1"/>
    <col min="7659" max="7659" width="11" style="3" bestFit="1" customWidth="1"/>
    <col min="7660" max="7660" width="10.6640625" style="3" bestFit="1" customWidth="1"/>
    <col min="7661" max="7661" width="12.6640625" style="3" bestFit="1" customWidth="1"/>
    <col min="7662" max="7662" width="6" style="3" customWidth="1"/>
    <col min="7663" max="7664" width="12.6640625" style="3" customWidth="1"/>
    <col min="7665" max="7665" width="9.109375" style="3"/>
    <col min="7666" max="7666" width="12.6640625" style="3" bestFit="1" customWidth="1"/>
    <col min="7667" max="7667" width="0" style="3" hidden="1" customWidth="1"/>
    <col min="7668" max="7668" width="9.88671875" style="3" customWidth="1"/>
    <col min="7669" max="7669" width="27.5546875" style="3" bestFit="1" customWidth="1"/>
    <col min="7670" max="7672" width="0.88671875" style="3" customWidth="1"/>
    <col min="7673" max="7673" width="237" style="3" bestFit="1" customWidth="1"/>
    <col min="7674" max="7910" width="9.109375" style="3"/>
    <col min="7911" max="7911" width="13.44140625" style="3" bestFit="1" customWidth="1"/>
    <col min="7912" max="7912" width="4.44140625" style="3" customWidth="1"/>
    <col min="7913" max="7913" width="31.88671875" style="3" bestFit="1" customWidth="1"/>
    <col min="7914" max="7914" width="5.109375" style="3" bestFit="1" customWidth="1"/>
    <col min="7915" max="7915" width="11" style="3" bestFit="1" customWidth="1"/>
    <col min="7916" max="7916" width="10.6640625" style="3" bestFit="1" customWidth="1"/>
    <col min="7917" max="7917" width="12.6640625" style="3" bestFit="1" customWidth="1"/>
    <col min="7918" max="7918" width="6" style="3" customWidth="1"/>
    <col min="7919" max="7920" width="12.6640625" style="3" customWidth="1"/>
    <col min="7921" max="7921" width="9.109375" style="3"/>
    <col min="7922" max="7922" width="12.6640625" style="3" bestFit="1" customWidth="1"/>
    <col min="7923" max="7923" width="0" style="3" hidden="1" customWidth="1"/>
    <col min="7924" max="7924" width="9.88671875" style="3" customWidth="1"/>
    <col min="7925" max="7925" width="27.5546875" style="3" bestFit="1" customWidth="1"/>
    <col min="7926" max="7928" width="0.88671875" style="3" customWidth="1"/>
    <col min="7929" max="7929" width="237" style="3" bestFit="1" customWidth="1"/>
    <col min="7930" max="8166" width="9.109375" style="3"/>
    <col min="8167" max="8167" width="13.44140625" style="3" bestFit="1" customWidth="1"/>
    <col min="8168" max="8168" width="4.44140625" style="3" customWidth="1"/>
    <col min="8169" max="8169" width="31.88671875" style="3" bestFit="1" customWidth="1"/>
    <col min="8170" max="8170" width="5.109375" style="3" bestFit="1" customWidth="1"/>
    <col min="8171" max="8171" width="11" style="3" bestFit="1" customWidth="1"/>
    <col min="8172" max="8172" width="10.6640625" style="3" bestFit="1" customWidth="1"/>
    <col min="8173" max="8173" width="12.6640625" style="3" bestFit="1" customWidth="1"/>
    <col min="8174" max="8174" width="6" style="3" customWidth="1"/>
    <col min="8175" max="8176" width="12.6640625" style="3" customWidth="1"/>
    <col min="8177" max="8177" width="9.109375" style="3"/>
    <col min="8178" max="8178" width="12.6640625" style="3" bestFit="1" customWidth="1"/>
    <col min="8179" max="8179" width="0" style="3" hidden="1" customWidth="1"/>
    <col min="8180" max="8180" width="9.88671875" style="3" customWidth="1"/>
    <col min="8181" max="8181" width="27.5546875" style="3" bestFit="1" customWidth="1"/>
    <col min="8182" max="8184" width="0.88671875" style="3" customWidth="1"/>
    <col min="8185" max="8185" width="237" style="3" bestFit="1" customWidth="1"/>
    <col min="8186" max="8422" width="9.109375" style="3"/>
    <col min="8423" max="8423" width="13.44140625" style="3" bestFit="1" customWidth="1"/>
    <col min="8424" max="8424" width="4.44140625" style="3" customWidth="1"/>
    <col min="8425" max="8425" width="31.88671875" style="3" bestFit="1" customWidth="1"/>
    <col min="8426" max="8426" width="5.109375" style="3" bestFit="1" customWidth="1"/>
    <col min="8427" max="8427" width="11" style="3" bestFit="1" customWidth="1"/>
    <col min="8428" max="8428" width="10.6640625" style="3" bestFit="1" customWidth="1"/>
    <col min="8429" max="8429" width="12.6640625" style="3" bestFit="1" customWidth="1"/>
    <col min="8430" max="8430" width="6" style="3" customWidth="1"/>
    <col min="8431" max="8432" width="12.6640625" style="3" customWidth="1"/>
    <col min="8433" max="8433" width="9.109375" style="3"/>
    <col min="8434" max="8434" width="12.6640625" style="3" bestFit="1" customWidth="1"/>
    <col min="8435" max="8435" width="0" style="3" hidden="1" customWidth="1"/>
    <col min="8436" max="8436" width="9.88671875" style="3" customWidth="1"/>
    <col min="8437" max="8437" width="27.5546875" style="3" bestFit="1" customWidth="1"/>
    <col min="8438" max="8440" width="0.88671875" style="3" customWidth="1"/>
    <col min="8441" max="8441" width="237" style="3" bestFit="1" customWidth="1"/>
    <col min="8442" max="8678" width="9.109375" style="3"/>
    <col min="8679" max="8679" width="13.44140625" style="3" bestFit="1" customWidth="1"/>
    <col min="8680" max="8680" width="4.44140625" style="3" customWidth="1"/>
    <col min="8681" max="8681" width="31.88671875" style="3" bestFit="1" customWidth="1"/>
    <col min="8682" max="8682" width="5.109375" style="3" bestFit="1" customWidth="1"/>
    <col min="8683" max="8683" width="11" style="3" bestFit="1" customWidth="1"/>
    <col min="8684" max="8684" width="10.6640625" style="3" bestFit="1" customWidth="1"/>
    <col min="8685" max="8685" width="12.6640625" style="3" bestFit="1" customWidth="1"/>
    <col min="8686" max="8686" width="6" style="3" customWidth="1"/>
    <col min="8687" max="8688" width="12.6640625" style="3" customWidth="1"/>
    <col min="8689" max="8689" width="9.109375" style="3"/>
    <col min="8690" max="8690" width="12.6640625" style="3" bestFit="1" customWidth="1"/>
    <col min="8691" max="8691" width="0" style="3" hidden="1" customWidth="1"/>
    <col min="8692" max="8692" width="9.88671875" style="3" customWidth="1"/>
    <col min="8693" max="8693" width="27.5546875" style="3" bestFit="1" customWidth="1"/>
    <col min="8694" max="8696" width="0.88671875" style="3" customWidth="1"/>
    <col min="8697" max="8697" width="237" style="3" bestFit="1" customWidth="1"/>
    <col min="8698" max="8934" width="9.109375" style="3"/>
    <col min="8935" max="8935" width="13.44140625" style="3" bestFit="1" customWidth="1"/>
    <col min="8936" max="8936" width="4.44140625" style="3" customWidth="1"/>
    <col min="8937" max="8937" width="31.88671875" style="3" bestFit="1" customWidth="1"/>
    <col min="8938" max="8938" width="5.109375" style="3" bestFit="1" customWidth="1"/>
    <col min="8939" max="8939" width="11" style="3" bestFit="1" customWidth="1"/>
    <col min="8940" max="8940" width="10.6640625" style="3" bestFit="1" customWidth="1"/>
    <col min="8941" max="8941" width="12.6640625" style="3" bestFit="1" customWidth="1"/>
    <col min="8942" max="8942" width="6" style="3" customWidth="1"/>
    <col min="8943" max="8944" width="12.6640625" style="3" customWidth="1"/>
    <col min="8945" max="8945" width="9.109375" style="3"/>
    <col min="8946" max="8946" width="12.6640625" style="3" bestFit="1" customWidth="1"/>
    <col min="8947" max="8947" width="0" style="3" hidden="1" customWidth="1"/>
    <col min="8948" max="8948" width="9.88671875" style="3" customWidth="1"/>
    <col min="8949" max="8949" width="27.5546875" style="3" bestFit="1" customWidth="1"/>
    <col min="8950" max="8952" width="0.88671875" style="3" customWidth="1"/>
    <col min="8953" max="8953" width="237" style="3" bestFit="1" customWidth="1"/>
    <col min="8954" max="9190" width="9.109375" style="3"/>
    <col min="9191" max="9191" width="13.44140625" style="3" bestFit="1" customWidth="1"/>
    <col min="9192" max="9192" width="4.44140625" style="3" customWidth="1"/>
    <col min="9193" max="9193" width="31.88671875" style="3" bestFit="1" customWidth="1"/>
    <col min="9194" max="9194" width="5.109375" style="3" bestFit="1" customWidth="1"/>
    <col min="9195" max="9195" width="11" style="3" bestFit="1" customWidth="1"/>
    <col min="9196" max="9196" width="10.6640625" style="3" bestFit="1" customWidth="1"/>
    <col min="9197" max="9197" width="12.6640625" style="3" bestFit="1" customWidth="1"/>
    <col min="9198" max="9198" width="6" style="3" customWidth="1"/>
    <col min="9199" max="9200" width="12.6640625" style="3" customWidth="1"/>
    <col min="9201" max="9201" width="9.109375" style="3"/>
    <col min="9202" max="9202" width="12.6640625" style="3" bestFit="1" customWidth="1"/>
    <col min="9203" max="9203" width="0" style="3" hidden="1" customWidth="1"/>
    <col min="9204" max="9204" width="9.88671875" style="3" customWidth="1"/>
    <col min="9205" max="9205" width="27.5546875" style="3" bestFit="1" customWidth="1"/>
    <col min="9206" max="9208" width="0.88671875" style="3" customWidth="1"/>
    <col min="9209" max="9209" width="237" style="3" bestFit="1" customWidth="1"/>
    <col min="9210" max="9446" width="9.109375" style="3"/>
    <col min="9447" max="9447" width="13.44140625" style="3" bestFit="1" customWidth="1"/>
    <col min="9448" max="9448" width="4.44140625" style="3" customWidth="1"/>
    <col min="9449" max="9449" width="31.88671875" style="3" bestFit="1" customWidth="1"/>
    <col min="9450" max="9450" width="5.109375" style="3" bestFit="1" customWidth="1"/>
    <col min="9451" max="9451" width="11" style="3" bestFit="1" customWidth="1"/>
    <col min="9452" max="9452" width="10.6640625" style="3" bestFit="1" customWidth="1"/>
    <col min="9453" max="9453" width="12.6640625" style="3" bestFit="1" customWidth="1"/>
    <col min="9454" max="9454" width="6" style="3" customWidth="1"/>
    <col min="9455" max="9456" width="12.6640625" style="3" customWidth="1"/>
    <col min="9457" max="9457" width="9.109375" style="3"/>
    <col min="9458" max="9458" width="12.6640625" style="3" bestFit="1" customWidth="1"/>
    <col min="9459" max="9459" width="0" style="3" hidden="1" customWidth="1"/>
    <col min="9460" max="9460" width="9.88671875" style="3" customWidth="1"/>
    <col min="9461" max="9461" width="27.5546875" style="3" bestFit="1" customWidth="1"/>
    <col min="9462" max="9464" width="0.88671875" style="3" customWidth="1"/>
    <col min="9465" max="9465" width="237" style="3" bestFit="1" customWidth="1"/>
    <col min="9466" max="9702" width="9.109375" style="3"/>
    <col min="9703" max="9703" width="13.44140625" style="3" bestFit="1" customWidth="1"/>
    <col min="9704" max="9704" width="4.44140625" style="3" customWidth="1"/>
    <col min="9705" max="9705" width="31.88671875" style="3" bestFit="1" customWidth="1"/>
    <col min="9706" max="9706" width="5.109375" style="3" bestFit="1" customWidth="1"/>
    <col min="9707" max="9707" width="11" style="3" bestFit="1" customWidth="1"/>
    <col min="9708" max="9708" width="10.6640625" style="3" bestFit="1" customWidth="1"/>
    <col min="9709" max="9709" width="12.6640625" style="3" bestFit="1" customWidth="1"/>
    <col min="9710" max="9710" width="6" style="3" customWidth="1"/>
    <col min="9711" max="9712" width="12.6640625" style="3" customWidth="1"/>
    <col min="9713" max="9713" width="9.109375" style="3"/>
    <col min="9714" max="9714" width="12.6640625" style="3" bestFit="1" customWidth="1"/>
    <col min="9715" max="9715" width="0" style="3" hidden="1" customWidth="1"/>
    <col min="9716" max="9716" width="9.88671875" style="3" customWidth="1"/>
    <col min="9717" max="9717" width="27.5546875" style="3" bestFit="1" customWidth="1"/>
    <col min="9718" max="9720" width="0.88671875" style="3" customWidth="1"/>
    <col min="9721" max="9721" width="237" style="3" bestFit="1" customWidth="1"/>
    <col min="9722" max="9958" width="9.109375" style="3"/>
    <col min="9959" max="9959" width="13.44140625" style="3" bestFit="1" customWidth="1"/>
    <col min="9960" max="9960" width="4.44140625" style="3" customWidth="1"/>
    <col min="9961" max="9961" width="31.88671875" style="3" bestFit="1" customWidth="1"/>
    <col min="9962" max="9962" width="5.109375" style="3" bestFit="1" customWidth="1"/>
    <col min="9963" max="9963" width="11" style="3" bestFit="1" customWidth="1"/>
    <col min="9964" max="9964" width="10.6640625" style="3" bestFit="1" customWidth="1"/>
    <col min="9965" max="9965" width="12.6640625" style="3" bestFit="1" customWidth="1"/>
    <col min="9966" max="9966" width="6" style="3" customWidth="1"/>
    <col min="9967" max="9968" width="12.6640625" style="3" customWidth="1"/>
    <col min="9969" max="9969" width="9.109375" style="3"/>
    <col min="9970" max="9970" width="12.6640625" style="3" bestFit="1" customWidth="1"/>
    <col min="9971" max="9971" width="0" style="3" hidden="1" customWidth="1"/>
    <col min="9972" max="9972" width="9.88671875" style="3" customWidth="1"/>
    <col min="9973" max="9973" width="27.5546875" style="3" bestFit="1" customWidth="1"/>
    <col min="9974" max="9976" width="0.88671875" style="3" customWidth="1"/>
    <col min="9977" max="9977" width="237" style="3" bestFit="1" customWidth="1"/>
    <col min="9978" max="10214" width="9.109375" style="3"/>
    <col min="10215" max="10215" width="13.44140625" style="3" bestFit="1" customWidth="1"/>
    <col min="10216" max="10216" width="4.44140625" style="3" customWidth="1"/>
    <col min="10217" max="10217" width="31.88671875" style="3" bestFit="1" customWidth="1"/>
    <col min="10218" max="10218" width="5.109375" style="3" bestFit="1" customWidth="1"/>
    <col min="10219" max="10219" width="11" style="3" bestFit="1" customWidth="1"/>
    <col min="10220" max="10220" width="10.6640625" style="3" bestFit="1" customWidth="1"/>
    <col min="10221" max="10221" width="12.6640625" style="3" bestFit="1" customWidth="1"/>
    <col min="10222" max="10222" width="6" style="3" customWidth="1"/>
    <col min="10223" max="10224" width="12.6640625" style="3" customWidth="1"/>
    <col min="10225" max="10225" width="9.109375" style="3"/>
    <col min="10226" max="10226" width="12.6640625" style="3" bestFit="1" customWidth="1"/>
    <col min="10227" max="10227" width="0" style="3" hidden="1" customWidth="1"/>
    <col min="10228" max="10228" width="9.88671875" style="3" customWidth="1"/>
    <col min="10229" max="10229" width="27.5546875" style="3" bestFit="1" customWidth="1"/>
    <col min="10230" max="10232" width="0.88671875" style="3" customWidth="1"/>
    <col min="10233" max="10233" width="237" style="3" bestFit="1" customWidth="1"/>
    <col min="10234" max="10470" width="9.109375" style="3"/>
    <col min="10471" max="10471" width="13.44140625" style="3" bestFit="1" customWidth="1"/>
    <col min="10472" max="10472" width="4.44140625" style="3" customWidth="1"/>
    <col min="10473" max="10473" width="31.88671875" style="3" bestFit="1" customWidth="1"/>
    <col min="10474" max="10474" width="5.109375" style="3" bestFit="1" customWidth="1"/>
    <col min="10475" max="10475" width="11" style="3" bestFit="1" customWidth="1"/>
    <col min="10476" max="10476" width="10.6640625" style="3" bestFit="1" customWidth="1"/>
    <col min="10477" max="10477" width="12.6640625" style="3" bestFit="1" customWidth="1"/>
    <col min="10478" max="10478" width="6" style="3" customWidth="1"/>
    <col min="10479" max="10480" width="12.6640625" style="3" customWidth="1"/>
    <col min="10481" max="10481" width="9.109375" style="3"/>
    <col min="10482" max="10482" width="12.6640625" style="3" bestFit="1" customWidth="1"/>
    <col min="10483" max="10483" width="0" style="3" hidden="1" customWidth="1"/>
    <col min="10484" max="10484" width="9.88671875" style="3" customWidth="1"/>
    <col min="10485" max="10485" width="27.5546875" style="3" bestFit="1" customWidth="1"/>
    <col min="10486" max="10488" width="0.88671875" style="3" customWidth="1"/>
    <col min="10489" max="10489" width="237" style="3" bestFit="1" customWidth="1"/>
    <col min="10490" max="10726" width="9.109375" style="3"/>
    <col min="10727" max="10727" width="13.44140625" style="3" bestFit="1" customWidth="1"/>
    <col min="10728" max="10728" width="4.44140625" style="3" customWidth="1"/>
    <col min="10729" max="10729" width="31.88671875" style="3" bestFit="1" customWidth="1"/>
    <col min="10730" max="10730" width="5.109375" style="3" bestFit="1" customWidth="1"/>
    <col min="10731" max="10731" width="11" style="3" bestFit="1" customWidth="1"/>
    <col min="10732" max="10732" width="10.6640625" style="3" bestFit="1" customWidth="1"/>
    <col min="10733" max="10733" width="12.6640625" style="3" bestFit="1" customWidth="1"/>
    <col min="10734" max="10734" width="6" style="3" customWidth="1"/>
    <col min="10735" max="10736" width="12.6640625" style="3" customWidth="1"/>
    <col min="10737" max="10737" width="9.109375" style="3"/>
    <col min="10738" max="10738" width="12.6640625" style="3" bestFit="1" customWidth="1"/>
    <col min="10739" max="10739" width="0" style="3" hidden="1" customWidth="1"/>
    <col min="10740" max="10740" width="9.88671875" style="3" customWidth="1"/>
    <col min="10741" max="10741" width="27.5546875" style="3" bestFit="1" customWidth="1"/>
    <col min="10742" max="10744" width="0.88671875" style="3" customWidth="1"/>
    <col min="10745" max="10745" width="237" style="3" bestFit="1" customWidth="1"/>
    <col min="10746" max="10982" width="9.109375" style="3"/>
    <col min="10983" max="10983" width="13.44140625" style="3" bestFit="1" customWidth="1"/>
    <col min="10984" max="10984" width="4.44140625" style="3" customWidth="1"/>
    <col min="10985" max="10985" width="31.88671875" style="3" bestFit="1" customWidth="1"/>
    <col min="10986" max="10986" width="5.109375" style="3" bestFit="1" customWidth="1"/>
    <col min="10987" max="10987" width="11" style="3" bestFit="1" customWidth="1"/>
    <col min="10988" max="10988" width="10.6640625" style="3" bestFit="1" customWidth="1"/>
    <col min="10989" max="10989" width="12.6640625" style="3" bestFit="1" customWidth="1"/>
    <col min="10990" max="10990" width="6" style="3" customWidth="1"/>
    <col min="10991" max="10992" width="12.6640625" style="3" customWidth="1"/>
    <col min="10993" max="10993" width="9.109375" style="3"/>
    <col min="10994" max="10994" width="12.6640625" style="3" bestFit="1" customWidth="1"/>
    <col min="10995" max="10995" width="0" style="3" hidden="1" customWidth="1"/>
    <col min="10996" max="10996" width="9.88671875" style="3" customWidth="1"/>
    <col min="10997" max="10997" width="27.5546875" style="3" bestFit="1" customWidth="1"/>
    <col min="10998" max="11000" width="0.88671875" style="3" customWidth="1"/>
    <col min="11001" max="11001" width="237" style="3" bestFit="1" customWidth="1"/>
    <col min="11002" max="11238" width="9.109375" style="3"/>
    <col min="11239" max="11239" width="13.44140625" style="3" bestFit="1" customWidth="1"/>
    <col min="11240" max="11240" width="4.44140625" style="3" customWidth="1"/>
    <col min="11241" max="11241" width="31.88671875" style="3" bestFit="1" customWidth="1"/>
    <col min="11242" max="11242" width="5.109375" style="3" bestFit="1" customWidth="1"/>
    <col min="11243" max="11243" width="11" style="3" bestFit="1" customWidth="1"/>
    <col min="11244" max="11244" width="10.6640625" style="3" bestFit="1" customWidth="1"/>
    <col min="11245" max="11245" width="12.6640625" style="3" bestFit="1" customWidth="1"/>
    <col min="11246" max="11246" width="6" style="3" customWidth="1"/>
    <col min="11247" max="11248" width="12.6640625" style="3" customWidth="1"/>
    <col min="11249" max="11249" width="9.109375" style="3"/>
    <col min="11250" max="11250" width="12.6640625" style="3" bestFit="1" customWidth="1"/>
    <col min="11251" max="11251" width="0" style="3" hidden="1" customWidth="1"/>
    <col min="11252" max="11252" width="9.88671875" style="3" customWidth="1"/>
    <col min="11253" max="11253" width="27.5546875" style="3" bestFit="1" customWidth="1"/>
    <col min="11254" max="11256" width="0.88671875" style="3" customWidth="1"/>
    <col min="11257" max="11257" width="237" style="3" bestFit="1" customWidth="1"/>
    <col min="11258" max="11494" width="9.109375" style="3"/>
    <col min="11495" max="11495" width="13.44140625" style="3" bestFit="1" customWidth="1"/>
    <col min="11496" max="11496" width="4.44140625" style="3" customWidth="1"/>
    <col min="11497" max="11497" width="31.88671875" style="3" bestFit="1" customWidth="1"/>
    <col min="11498" max="11498" width="5.109375" style="3" bestFit="1" customWidth="1"/>
    <col min="11499" max="11499" width="11" style="3" bestFit="1" customWidth="1"/>
    <col min="11500" max="11500" width="10.6640625" style="3" bestFit="1" customWidth="1"/>
    <col min="11501" max="11501" width="12.6640625" style="3" bestFit="1" customWidth="1"/>
    <col min="11502" max="11502" width="6" style="3" customWidth="1"/>
    <col min="11503" max="11504" width="12.6640625" style="3" customWidth="1"/>
    <col min="11505" max="11505" width="9.109375" style="3"/>
    <col min="11506" max="11506" width="12.6640625" style="3" bestFit="1" customWidth="1"/>
    <col min="11507" max="11507" width="0" style="3" hidden="1" customWidth="1"/>
    <col min="11508" max="11508" width="9.88671875" style="3" customWidth="1"/>
    <col min="11509" max="11509" width="27.5546875" style="3" bestFit="1" customWidth="1"/>
    <col min="11510" max="11512" width="0.88671875" style="3" customWidth="1"/>
    <col min="11513" max="11513" width="237" style="3" bestFit="1" customWidth="1"/>
    <col min="11514" max="11750" width="9.109375" style="3"/>
    <col min="11751" max="11751" width="13.44140625" style="3" bestFit="1" customWidth="1"/>
    <col min="11752" max="11752" width="4.44140625" style="3" customWidth="1"/>
    <col min="11753" max="11753" width="31.88671875" style="3" bestFit="1" customWidth="1"/>
    <col min="11754" max="11754" width="5.109375" style="3" bestFit="1" customWidth="1"/>
    <col min="11755" max="11755" width="11" style="3" bestFit="1" customWidth="1"/>
    <col min="11756" max="11756" width="10.6640625" style="3" bestFit="1" customWidth="1"/>
    <col min="11757" max="11757" width="12.6640625" style="3" bestFit="1" customWidth="1"/>
    <col min="11758" max="11758" width="6" style="3" customWidth="1"/>
    <col min="11759" max="11760" width="12.6640625" style="3" customWidth="1"/>
    <col min="11761" max="11761" width="9.109375" style="3"/>
    <col min="11762" max="11762" width="12.6640625" style="3" bestFit="1" customWidth="1"/>
    <col min="11763" max="11763" width="0" style="3" hidden="1" customWidth="1"/>
    <col min="11764" max="11764" width="9.88671875" style="3" customWidth="1"/>
    <col min="11765" max="11765" width="27.5546875" style="3" bestFit="1" customWidth="1"/>
    <col min="11766" max="11768" width="0.88671875" style="3" customWidth="1"/>
    <col min="11769" max="11769" width="237" style="3" bestFit="1" customWidth="1"/>
    <col min="11770" max="12006" width="9.109375" style="3"/>
    <col min="12007" max="12007" width="13.44140625" style="3" bestFit="1" customWidth="1"/>
    <col min="12008" max="12008" width="4.44140625" style="3" customWidth="1"/>
    <col min="12009" max="12009" width="31.88671875" style="3" bestFit="1" customWidth="1"/>
    <col min="12010" max="12010" width="5.109375" style="3" bestFit="1" customWidth="1"/>
    <col min="12011" max="12011" width="11" style="3" bestFit="1" customWidth="1"/>
    <col min="12012" max="12012" width="10.6640625" style="3" bestFit="1" customWidth="1"/>
    <col min="12013" max="12013" width="12.6640625" style="3" bestFit="1" customWidth="1"/>
    <col min="12014" max="12014" width="6" style="3" customWidth="1"/>
    <col min="12015" max="12016" width="12.6640625" style="3" customWidth="1"/>
    <col min="12017" max="12017" width="9.109375" style="3"/>
    <col min="12018" max="12018" width="12.6640625" style="3" bestFit="1" customWidth="1"/>
    <col min="12019" max="12019" width="0" style="3" hidden="1" customWidth="1"/>
    <col min="12020" max="12020" width="9.88671875" style="3" customWidth="1"/>
    <col min="12021" max="12021" width="27.5546875" style="3" bestFit="1" customWidth="1"/>
    <col min="12022" max="12024" width="0.88671875" style="3" customWidth="1"/>
    <col min="12025" max="12025" width="237" style="3" bestFit="1" customWidth="1"/>
    <col min="12026" max="12262" width="9.109375" style="3"/>
    <col min="12263" max="12263" width="13.44140625" style="3" bestFit="1" customWidth="1"/>
    <col min="12264" max="12264" width="4.44140625" style="3" customWidth="1"/>
    <col min="12265" max="12265" width="31.88671875" style="3" bestFit="1" customWidth="1"/>
    <col min="12266" max="12266" width="5.109375" style="3" bestFit="1" customWidth="1"/>
    <col min="12267" max="12267" width="11" style="3" bestFit="1" customWidth="1"/>
    <col min="12268" max="12268" width="10.6640625" style="3" bestFit="1" customWidth="1"/>
    <col min="12269" max="12269" width="12.6640625" style="3" bestFit="1" customWidth="1"/>
    <col min="12270" max="12270" width="6" style="3" customWidth="1"/>
    <col min="12271" max="12272" width="12.6640625" style="3" customWidth="1"/>
    <col min="12273" max="12273" width="9.109375" style="3"/>
    <col min="12274" max="12274" width="12.6640625" style="3" bestFit="1" customWidth="1"/>
    <col min="12275" max="12275" width="0" style="3" hidden="1" customWidth="1"/>
    <col min="12276" max="12276" width="9.88671875" style="3" customWidth="1"/>
    <col min="12277" max="12277" width="27.5546875" style="3" bestFit="1" customWidth="1"/>
    <col min="12278" max="12280" width="0.88671875" style="3" customWidth="1"/>
    <col min="12281" max="12281" width="237" style="3" bestFit="1" customWidth="1"/>
    <col min="12282" max="12518" width="9.109375" style="3"/>
    <col min="12519" max="12519" width="13.44140625" style="3" bestFit="1" customWidth="1"/>
    <col min="12520" max="12520" width="4.44140625" style="3" customWidth="1"/>
    <col min="12521" max="12521" width="31.88671875" style="3" bestFit="1" customWidth="1"/>
    <col min="12522" max="12522" width="5.109375" style="3" bestFit="1" customWidth="1"/>
    <col min="12523" max="12523" width="11" style="3" bestFit="1" customWidth="1"/>
    <col min="12524" max="12524" width="10.6640625" style="3" bestFit="1" customWidth="1"/>
    <col min="12525" max="12525" width="12.6640625" style="3" bestFit="1" customWidth="1"/>
    <col min="12526" max="12526" width="6" style="3" customWidth="1"/>
    <col min="12527" max="12528" width="12.6640625" style="3" customWidth="1"/>
    <col min="12529" max="12529" width="9.109375" style="3"/>
    <col min="12530" max="12530" width="12.6640625" style="3" bestFit="1" customWidth="1"/>
    <col min="12531" max="12531" width="0" style="3" hidden="1" customWidth="1"/>
    <col min="12532" max="12532" width="9.88671875" style="3" customWidth="1"/>
    <col min="12533" max="12533" width="27.5546875" style="3" bestFit="1" customWidth="1"/>
    <col min="12534" max="12536" width="0.88671875" style="3" customWidth="1"/>
    <col min="12537" max="12537" width="237" style="3" bestFit="1" customWidth="1"/>
    <col min="12538" max="12774" width="9.109375" style="3"/>
    <col min="12775" max="12775" width="13.44140625" style="3" bestFit="1" customWidth="1"/>
    <col min="12776" max="12776" width="4.44140625" style="3" customWidth="1"/>
    <col min="12777" max="12777" width="31.88671875" style="3" bestFit="1" customWidth="1"/>
    <col min="12778" max="12778" width="5.109375" style="3" bestFit="1" customWidth="1"/>
    <col min="12779" max="12779" width="11" style="3" bestFit="1" customWidth="1"/>
    <col min="12780" max="12780" width="10.6640625" style="3" bestFit="1" customWidth="1"/>
    <col min="12781" max="12781" width="12.6640625" style="3" bestFit="1" customWidth="1"/>
    <col min="12782" max="12782" width="6" style="3" customWidth="1"/>
    <col min="12783" max="12784" width="12.6640625" style="3" customWidth="1"/>
    <col min="12785" max="12785" width="9.109375" style="3"/>
    <col min="12786" max="12786" width="12.6640625" style="3" bestFit="1" customWidth="1"/>
    <col min="12787" max="12787" width="0" style="3" hidden="1" customWidth="1"/>
    <col min="12788" max="12788" width="9.88671875" style="3" customWidth="1"/>
    <col min="12789" max="12789" width="27.5546875" style="3" bestFit="1" customWidth="1"/>
    <col min="12790" max="12792" width="0.88671875" style="3" customWidth="1"/>
    <col min="12793" max="12793" width="237" style="3" bestFit="1" customWidth="1"/>
    <col min="12794" max="13030" width="9.109375" style="3"/>
    <col min="13031" max="13031" width="13.44140625" style="3" bestFit="1" customWidth="1"/>
    <col min="13032" max="13032" width="4.44140625" style="3" customWidth="1"/>
    <col min="13033" max="13033" width="31.88671875" style="3" bestFit="1" customWidth="1"/>
    <col min="13034" max="13034" width="5.109375" style="3" bestFit="1" customWidth="1"/>
    <col min="13035" max="13035" width="11" style="3" bestFit="1" customWidth="1"/>
    <col min="13036" max="13036" width="10.6640625" style="3" bestFit="1" customWidth="1"/>
    <col min="13037" max="13037" width="12.6640625" style="3" bestFit="1" customWidth="1"/>
    <col min="13038" max="13038" width="6" style="3" customWidth="1"/>
    <col min="13039" max="13040" width="12.6640625" style="3" customWidth="1"/>
    <col min="13041" max="13041" width="9.109375" style="3"/>
    <col min="13042" max="13042" width="12.6640625" style="3" bestFit="1" customWidth="1"/>
    <col min="13043" max="13043" width="0" style="3" hidden="1" customWidth="1"/>
    <col min="13044" max="13044" width="9.88671875" style="3" customWidth="1"/>
    <col min="13045" max="13045" width="27.5546875" style="3" bestFit="1" customWidth="1"/>
    <col min="13046" max="13048" width="0.88671875" style="3" customWidth="1"/>
    <col min="13049" max="13049" width="237" style="3" bestFit="1" customWidth="1"/>
    <col min="13050" max="13286" width="9.109375" style="3"/>
    <col min="13287" max="13287" width="13.44140625" style="3" bestFit="1" customWidth="1"/>
    <col min="13288" max="13288" width="4.44140625" style="3" customWidth="1"/>
    <col min="13289" max="13289" width="31.88671875" style="3" bestFit="1" customWidth="1"/>
    <col min="13290" max="13290" width="5.109375" style="3" bestFit="1" customWidth="1"/>
    <col min="13291" max="13291" width="11" style="3" bestFit="1" customWidth="1"/>
    <col min="13292" max="13292" width="10.6640625" style="3" bestFit="1" customWidth="1"/>
    <col min="13293" max="13293" width="12.6640625" style="3" bestFit="1" customWidth="1"/>
    <col min="13294" max="13294" width="6" style="3" customWidth="1"/>
    <col min="13295" max="13296" width="12.6640625" style="3" customWidth="1"/>
    <col min="13297" max="13297" width="9.109375" style="3"/>
    <col min="13298" max="13298" width="12.6640625" style="3" bestFit="1" customWidth="1"/>
    <col min="13299" max="13299" width="0" style="3" hidden="1" customWidth="1"/>
    <col min="13300" max="13300" width="9.88671875" style="3" customWidth="1"/>
    <col min="13301" max="13301" width="27.5546875" style="3" bestFit="1" customWidth="1"/>
    <col min="13302" max="13304" width="0.88671875" style="3" customWidth="1"/>
    <col min="13305" max="13305" width="237" style="3" bestFit="1" customWidth="1"/>
    <col min="13306" max="13542" width="9.109375" style="3"/>
    <col min="13543" max="13543" width="13.44140625" style="3" bestFit="1" customWidth="1"/>
    <col min="13544" max="13544" width="4.44140625" style="3" customWidth="1"/>
    <col min="13545" max="13545" width="31.88671875" style="3" bestFit="1" customWidth="1"/>
    <col min="13546" max="13546" width="5.109375" style="3" bestFit="1" customWidth="1"/>
    <col min="13547" max="13547" width="11" style="3" bestFit="1" customWidth="1"/>
    <col min="13548" max="13548" width="10.6640625" style="3" bestFit="1" customWidth="1"/>
    <col min="13549" max="13549" width="12.6640625" style="3" bestFit="1" customWidth="1"/>
    <col min="13550" max="13550" width="6" style="3" customWidth="1"/>
    <col min="13551" max="13552" width="12.6640625" style="3" customWidth="1"/>
    <col min="13553" max="13553" width="9.109375" style="3"/>
    <col min="13554" max="13554" width="12.6640625" style="3" bestFit="1" customWidth="1"/>
    <col min="13555" max="13555" width="0" style="3" hidden="1" customWidth="1"/>
    <col min="13556" max="13556" width="9.88671875" style="3" customWidth="1"/>
    <col min="13557" max="13557" width="27.5546875" style="3" bestFit="1" customWidth="1"/>
    <col min="13558" max="13560" width="0.88671875" style="3" customWidth="1"/>
    <col min="13561" max="13561" width="237" style="3" bestFit="1" customWidth="1"/>
    <col min="13562" max="13798" width="9.109375" style="3"/>
    <col min="13799" max="13799" width="13.44140625" style="3" bestFit="1" customWidth="1"/>
    <col min="13800" max="13800" width="4.44140625" style="3" customWidth="1"/>
    <col min="13801" max="13801" width="31.88671875" style="3" bestFit="1" customWidth="1"/>
    <col min="13802" max="13802" width="5.109375" style="3" bestFit="1" customWidth="1"/>
    <col min="13803" max="13803" width="11" style="3" bestFit="1" customWidth="1"/>
    <col min="13804" max="13804" width="10.6640625" style="3" bestFit="1" customWidth="1"/>
    <col min="13805" max="13805" width="12.6640625" style="3" bestFit="1" customWidth="1"/>
    <col min="13806" max="13806" width="6" style="3" customWidth="1"/>
    <col min="13807" max="13808" width="12.6640625" style="3" customWidth="1"/>
    <col min="13809" max="13809" width="9.109375" style="3"/>
    <col min="13810" max="13810" width="12.6640625" style="3" bestFit="1" customWidth="1"/>
    <col min="13811" max="13811" width="0" style="3" hidden="1" customWidth="1"/>
    <col min="13812" max="13812" width="9.88671875" style="3" customWidth="1"/>
    <col min="13813" max="13813" width="27.5546875" style="3" bestFit="1" customWidth="1"/>
    <col min="13814" max="13816" width="0.88671875" style="3" customWidth="1"/>
    <col min="13817" max="13817" width="237" style="3" bestFit="1" customWidth="1"/>
    <col min="13818" max="14054" width="9.109375" style="3"/>
    <col min="14055" max="14055" width="13.44140625" style="3" bestFit="1" customWidth="1"/>
    <col min="14056" max="14056" width="4.44140625" style="3" customWidth="1"/>
    <col min="14057" max="14057" width="31.88671875" style="3" bestFit="1" customWidth="1"/>
    <col min="14058" max="14058" width="5.109375" style="3" bestFit="1" customWidth="1"/>
    <col min="14059" max="14059" width="11" style="3" bestFit="1" customWidth="1"/>
    <col min="14060" max="14060" width="10.6640625" style="3" bestFit="1" customWidth="1"/>
    <col min="14061" max="14061" width="12.6640625" style="3" bestFit="1" customWidth="1"/>
    <col min="14062" max="14062" width="6" style="3" customWidth="1"/>
    <col min="14063" max="14064" width="12.6640625" style="3" customWidth="1"/>
    <col min="14065" max="14065" width="9.109375" style="3"/>
    <col min="14066" max="14066" width="12.6640625" style="3" bestFit="1" customWidth="1"/>
    <col min="14067" max="14067" width="0" style="3" hidden="1" customWidth="1"/>
    <col min="14068" max="14068" width="9.88671875" style="3" customWidth="1"/>
    <col min="14069" max="14069" width="27.5546875" style="3" bestFit="1" customWidth="1"/>
    <col min="14070" max="14072" width="0.88671875" style="3" customWidth="1"/>
    <col min="14073" max="14073" width="237" style="3" bestFit="1" customWidth="1"/>
    <col min="14074" max="14310" width="9.109375" style="3"/>
    <col min="14311" max="14311" width="13.44140625" style="3" bestFit="1" customWidth="1"/>
    <col min="14312" max="14312" width="4.44140625" style="3" customWidth="1"/>
    <col min="14313" max="14313" width="31.88671875" style="3" bestFit="1" customWidth="1"/>
    <col min="14314" max="14314" width="5.109375" style="3" bestFit="1" customWidth="1"/>
    <col min="14315" max="14315" width="11" style="3" bestFit="1" customWidth="1"/>
    <col min="14316" max="14316" width="10.6640625" style="3" bestFit="1" customWidth="1"/>
    <col min="14317" max="14317" width="12.6640625" style="3" bestFit="1" customWidth="1"/>
    <col min="14318" max="14318" width="6" style="3" customWidth="1"/>
    <col min="14319" max="14320" width="12.6640625" style="3" customWidth="1"/>
    <col min="14321" max="14321" width="9.109375" style="3"/>
    <col min="14322" max="14322" width="12.6640625" style="3" bestFit="1" customWidth="1"/>
    <col min="14323" max="14323" width="0" style="3" hidden="1" customWidth="1"/>
    <col min="14324" max="14324" width="9.88671875" style="3" customWidth="1"/>
    <col min="14325" max="14325" width="27.5546875" style="3" bestFit="1" customWidth="1"/>
    <col min="14326" max="14328" width="0.88671875" style="3" customWidth="1"/>
    <col min="14329" max="14329" width="237" style="3" bestFit="1" customWidth="1"/>
    <col min="14330" max="14566" width="9.109375" style="3"/>
    <col min="14567" max="14567" width="13.44140625" style="3" bestFit="1" customWidth="1"/>
    <col min="14568" max="14568" width="4.44140625" style="3" customWidth="1"/>
    <col min="14569" max="14569" width="31.88671875" style="3" bestFit="1" customWidth="1"/>
    <col min="14570" max="14570" width="5.109375" style="3" bestFit="1" customWidth="1"/>
    <col min="14571" max="14571" width="11" style="3" bestFit="1" customWidth="1"/>
    <col min="14572" max="14572" width="10.6640625" style="3" bestFit="1" customWidth="1"/>
    <col min="14573" max="14573" width="12.6640625" style="3" bestFit="1" customWidth="1"/>
    <col min="14574" max="14574" width="6" style="3" customWidth="1"/>
    <col min="14575" max="14576" width="12.6640625" style="3" customWidth="1"/>
    <col min="14577" max="14577" width="9.109375" style="3"/>
    <col min="14578" max="14578" width="12.6640625" style="3" bestFit="1" customWidth="1"/>
    <col min="14579" max="14579" width="0" style="3" hidden="1" customWidth="1"/>
    <col min="14580" max="14580" width="9.88671875" style="3" customWidth="1"/>
    <col min="14581" max="14581" width="27.5546875" style="3" bestFit="1" customWidth="1"/>
    <col min="14582" max="14584" width="0.88671875" style="3" customWidth="1"/>
    <col min="14585" max="14585" width="237" style="3" bestFit="1" customWidth="1"/>
    <col min="14586" max="14822" width="9.109375" style="3"/>
    <col min="14823" max="14823" width="13.44140625" style="3" bestFit="1" customWidth="1"/>
    <col min="14824" max="14824" width="4.44140625" style="3" customWidth="1"/>
    <col min="14825" max="14825" width="31.88671875" style="3" bestFit="1" customWidth="1"/>
    <col min="14826" max="14826" width="5.109375" style="3" bestFit="1" customWidth="1"/>
    <col min="14827" max="14827" width="11" style="3" bestFit="1" customWidth="1"/>
    <col min="14828" max="14828" width="10.6640625" style="3" bestFit="1" customWidth="1"/>
    <col min="14829" max="14829" width="12.6640625" style="3" bestFit="1" customWidth="1"/>
    <col min="14830" max="14830" width="6" style="3" customWidth="1"/>
    <col min="14831" max="14832" width="12.6640625" style="3" customWidth="1"/>
    <col min="14833" max="14833" width="9.109375" style="3"/>
    <col min="14834" max="14834" width="12.6640625" style="3" bestFit="1" customWidth="1"/>
    <col min="14835" max="14835" width="0" style="3" hidden="1" customWidth="1"/>
    <col min="14836" max="14836" width="9.88671875" style="3" customWidth="1"/>
    <col min="14837" max="14837" width="27.5546875" style="3" bestFit="1" customWidth="1"/>
    <col min="14838" max="14840" width="0.88671875" style="3" customWidth="1"/>
    <col min="14841" max="14841" width="237" style="3" bestFit="1" customWidth="1"/>
    <col min="14842" max="15078" width="9.109375" style="3"/>
    <col min="15079" max="15079" width="13.44140625" style="3" bestFit="1" customWidth="1"/>
    <col min="15080" max="15080" width="4.44140625" style="3" customWidth="1"/>
    <col min="15081" max="15081" width="31.88671875" style="3" bestFit="1" customWidth="1"/>
    <col min="15082" max="15082" width="5.109375" style="3" bestFit="1" customWidth="1"/>
    <col min="15083" max="15083" width="11" style="3" bestFit="1" customWidth="1"/>
    <col min="15084" max="15084" width="10.6640625" style="3" bestFit="1" customWidth="1"/>
    <col min="15085" max="15085" width="12.6640625" style="3" bestFit="1" customWidth="1"/>
    <col min="15086" max="15086" width="6" style="3" customWidth="1"/>
    <col min="15087" max="15088" width="12.6640625" style="3" customWidth="1"/>
    <col min="15089" max="15089" width="9.109375" style="3"/>
    <col min="15090" max="15090" width="12.6640625" style="3" bestFit="1" customWidth="1"/>
    <col min="15091" max="15091" width="0" style="3" hidden="1" customWidth="1"/>
    <col min="15092" max="15092" width="9.88671875" style="3" customWidth="1"/>
    <col min="15093" max="15093" width="27.5546875" style="3" bestFit="1" customWidth="1"/>
    <col min="15094" max="15096" width="0.88671875" style="3" customWidth="1"/>
    <col min="15097" max="15097" width="237" style="3" bestFit="1" customWidth="1"/>
    <col min="15098" max="15334" width="9.109375" style="3"/>
    <col min="15335" max="15335" width="13.44140625" style="3" bestFit="1" customWidth="1"/>
    <col min="15336" max="15336" width="4.44140625" style="3" customWidth="1"/>
    <col min="15337" max="15337" width="31.88671875" style="3" bestFit="1" customWidth="1"/>
    <col min="15338" max="15338" width="5.109375" style="3" bestFit="1" customWidth="1"/>
    <col min="15339" max="15339" width="11" style="3" bestFit="1" customWidth="1"/>
    <col min="15340" max="15340" width="10.6640625" style="3" bestFit="1" customWidth="1"/>
    <col min="15341" max="15341" width="12.6640625" style="3" bestFit="1" customWidth="1"/>
    <col min="15342" max="15342" width="6" style="3" customWidth="1"/>
    <col min="15343" max="15344" width="12.6640625" style="3" customWidth="1"/>
    <col min="15345" max="15345" width="9.109375" style="3"/>
    <col min="15346" max="15346" width="12.6640625" style="3" bestFit="1" customWidth="1"/>
    <col min="15347" max="15347" width="0" style="3" hidden="1" customWidth="1"/>
    <col min="15348" max="15348" width="9.88671875" style="3" customWidth="1"/>
    <col min="15349" max="15349" width="27.5546875" style="3" bestFit="1" customWidth="1"/>
    <col min="15350" max="15352" width="0.88671875" style="3" customWidth="1"/>
    <col min="15353" max="15353" width="237" style="3" bestFit="1" customWidth="1"/>
    <col min="15354" max="15590" width="9.109375" style="3"/>
    <col min="15591" max="15591" width="13.44140625" style="3" bestFit="1" customWidth="1"/>
    <col min="15592" max="15592" width="4.44140625" style="3" customWidth="1"/>
    <col min="15593" max="15593" width="31.88671875" style="3" bestFit="1" customWidth="1"/>
    <col min="15594" max="15594" width="5.109375" style="3" bestFit="1" customWidth="1"/>
    <col min="15595" max="15595" width="11" style="3" bestFit="1" customWidth="1"/>
    <col min="15596" max="15596" width="10.6640625" style="3" bestFit="1" customWidth="1"/>
    <col min="15597" max="15597" width="12.6640625" style="3" bestFit="1" customWidth="1"/>
    <col min="15598" max="15598" width="6" style="3" customWidth="1"/>
    <col min="15599" max="15600" width="12.6640625" style="3" customWidth="1"/>
    <col min="15601" max="15601" width="9.109375" style="3"/>
    <col min="15602" max="15602" width="12.6640625" style="3" bestFit="1" customWidth="1"/>
    <col min="15603" max="15603" width="0" style="3" hidden="1" customWidth="1"/>
    <col min="15604" max="15604" width="9.88671875" style="3" customWidth="1"/>
    <col min="15605" max="15605" width="27.5546875" style="3" bestFit="1" customWidth="1"/>
    <col min="15606" max="15608" width="0.88671875" style="3" customWidth="1"/>
    <col min="15609" max="15609" width="237" style="3" bestFit="1" customWidth="1"/>
    <col min="15610" max="15846" width="9.109375" style="3"/>
    <col min="15847" max="15847" width="13.44140625" style="3" bestFit="1" customWidth="1"/>
    <col min="15848" max="15848" width="4.44140625" style="3" customWidth="1"/>
    <col min="15849" max="15849" width="31.88671875" style="3" bestFit="1" customWidth="1"/>
    <col min="15850" max="15850" width="5.109375" style="3" bestFit="1" customWidth="1"/>
    <col min="15851" max="15851" width="11" style="3" bestFit="1" customWidth="1"/>
    <col min="15852" max="15852" width="10.6640625" style="3" bestFit="1" customWidth="1"/>
    <col min="15853" max="15853" width="12.6640625" style="3" bestFit="1" customWidth="1"/>
    <col min="15854" max="15854" width="6" style="3" customWidth="1"/>
    <col min="15855" max="15856" width="12.6640625" style="3" customWidth="1"/>
    <col min="15857" max="15857" width="9.109375" style="3"/>
    <col min="15858" max="15858" width="12.6640625" style="3" bestFit="1" customWidth="1"/>
    <col min="15859" max="15859" width="0" style="3" hidden="1" customWidth="1"/>
    <col min="15860" max="15860" width="9.88671875" style="3" customWidth="1"/>
    <col min="15861" max="15861" width="27.5546875" style="3" bestFit="1" customWidth="1"/>
    <col min="15862" max="15864" width="0.88671875" style="3" customWidth="1"/>
    <col min="15865" max="15865" width="237" style="3" bestFit="1" customWidth="1"/>
    <col min="15866" max="16102" width="9.109375" style="3"/>
    <col min="16103" max="16103" width="13.44140625" style="3" bestFit="1" customWidth="1"/>
    <col min="16104" max="16104" width="4.44140625" style="3" customWidth="1"/>
    <col min="16105" max="16105" width="31.88671875" style="3" bestFit="1" customWidth="1"/>
    <col min="16106" max="16106" width="5.109375" style="3" bestFit="1" customWidth="1"/>
    <col min="16107" max="16107" width="11" style="3" bestFit="1" customWidth="1"/>
    <col min="16108" max="16108" width="10.6640625" style="3" bestFit="1" customWidth="1"/>
    <col min="16109" max="16109" width="12.6640625" style="3" bestFit="1" customWidth="1"/>
    <col min="16110" max="16110" width="6" style="3" customWidth="1"/>
    <col min="16111" max="16112" width="12.6640625" style="3" customWidth="1"/>
    <col min="16113" max="16113" width="9.109375" style="3"/>
    <col min="16114" max="16114" width="12.6640625" style="3" bestFit="1" customWidth="1"/>
    <col min="16115" max="16115" width="0" style="3" hidden="1" customWidth="1"/>
    <col min="16116" max="16116" width="9.88671875" style="3" customWidth="1"/>
    <col min="16117" max="16117" width="27.5546875" style="3" bestFit="1" customWidth="1"/>
    <col min="16118" max="16120" width="0.88671875" style="3" customWidth="1"/>
    <col min="16121" max="16121" width="237" style="3" bestFit="1" customWidth="1"/>
    <col min="16122" max="16384" width="9.109375" style="3"/>
  </cols>
  <sheetData>
    <row r="2" spans="1:14">
      <c r="C2" s="90"/>
    </row>
    <row r="3" spans="1:14">
      <c r="C3" s="90"/>
    </row>
    <row r="4" spans="1:14">
      <c r="B4" s="10" t="s">
        <v>26</v>
      </c>
      <c r="C4" s="10" t="s">
        <v>25</v>
      </c>
      <c r="D4" s="173" t="s">
        <v>14</v>
      </c>
      <c r="E4" s="173"/>
      <c r="F4" s="173"/>
      <c r="G4" s="173" t="s">
        <v>15</v>
      </c>
      <c r="H4" s="173"/>
      <c r="I4" s="173"/>
      <c r="J4" s="173"/>
      <c r="K4" s="173"/>
      <c r="L4" s="173"/>
    </row>
    <row r="5" spans="1:14">
      <c r="B5" s="6"/>
      <c r="C5" s="121" t="s">
        <v>47</v>
      </c>
      <c r="D5" s="11" t="s">
        <v>16</v>
      </c>
      <c r="E5" s="128" t="s">
        <v>18</v>
      </c>
      <c r="F5" s="13" t="s">
        <v>18</v>
      </c>
      <c r="G5" s="17" t="s">
        <v>16</v>
      </c>
      <c r="H5" s="17" t="s">
        <v>18</v>
      </c>
      <c r="I5" s="17" t="s">
        <v>19</v>
      </c>
      <c r="J5" s="17" t="s">
        <v>20</v>
      </c>
      <c r="K5" s="12" t="s">
        <v>18</v>
      </c>
      <c r="L5" s="17" t="s">
        <v>21</v>
      </c>
    </row>
    <row r="6" spans="1:14">
      <c r="A6" s="4"/>
      <c r="B6" s="7"/>
      <c r="C6" s="122" t="s">
        <v>48</v>
      </c>
      <c r="D6" s="14"/>
      <c r="E6" s="129" t="s">
        <v>17</v>
      </c>
      <c r="F6" s="16" t="s">
        <v>22</v>
      </c>
      <c r="G6" s="18"/>
      <c r="H6" s="18" t="s">
        <v>27</v>
      </c>
      <c r="I6" s="18" t="s">
        <v>28</v>
      </c>
      <c r="J6" s="18" t="s">
        <v>23</v>
      </c>
      <c r="K6" s="15" t="s">
        <v>29</v>
      </c>
      <c r="L6" s="18"/>
    </row>
    <row r="7" spans="1:14" ht="14.4">
      <c r="A7" s="5"/>
      <c r="B7" s="35">
        <v>1</v>
      </c>
      <c r="C7" s="19" t="s">
        <v>58</v>
      </c>
      <c r="D7" s="34">
        <v>1</v>
      </c>
      <c r="E7" s="37">
        <v>159990</v>
      </c>
      <c r="F7" s="126">
        <f>E7*D7</f>
        <v>159990</v>
      </c>
      <c r="G7" s="34">
        <v>1</v>
      </c>
      <c r="H7" s="36">
        <v>159990</v>
      </c>
      <c r="I7" s="37">
        <f>H7*G7</f>
        <v>159990</v>
      </c>
      <c r="J7" s="38">
        <v>0.2</v>
      </c>
      <c r="K7" s="53">
        <f>ROUND(I7-(I7*J7),2)</f>
        <v>127992</v>
      </c>
      <c r="L7" s="44" t="s">
        <v>86</v>
      </c>
      <c r="N7" s="43" t="s">
        <v>50</v>
      </c>
    </row>
    <row r="8" spans="1:14" ht="14.4">
      <c r="A8" s="5"/>
      <c r="B8" s="35">
        <v>2</v>
      </c>
      <c r="C8" s="19" t="s">
        <v>61</v>
      </c>
      <c r="D8" s="34">
        <v>5</v>
      </c>
      <c r="E8" s="37">
        <v>19990</v>
      </c>
      <c r="F8" s="126">
        <f t="shared" ref="F8:F16" si="0">E8*D8</f>
        <v>99950</v>
      </c>
      <c r="G8" s="34">
        <v>5</v>
      </c>
      <c r="H8" s="36">
        <v>19990</v>
      </c>
      <c r="I8" s="37">
        <f t="shared" ref="I8:I16" si="1">H8*G8</f>
        <v>99950</v>
      </c>
      <c r="J8" s="38">
        <v>0.2</v>
      </c>
      <c r="K8" s="53">
        <f t="shared" ref="K8:K16" si="2">ROUND(I8-(I8*J8),2)</f>
        <v>79960</v>
      </c>
      <c r="L8" s="44" t="s">
        <v>86</v>
      </c>
      <c r="N8" s="43" t="s">
        <v>60</v>
      </c>
    </row>
    <row r="9" spans="1:14" s="143" customFormat="1" ht="14.4">
      <c r="A9" s="133"/>
      <c r="B9" s="134">
        <v>3</v>
      </c>
      <c r="C9" s="135" t="s">
        <v>62</v>
      </c>
      <c r="D9" s="136">
        <v>6</v>
      </c>
      <c r="E9" s="137">
        <v>24990</v>
      </c>
      <c r="F9" s="138">
        <f t="shared" si="0"/>
        <v>149940</v>
      </c>
      <c r="G9" s="136">
        <v>6</v>
      </c>
      <c r="H9" s="139">
        <v>15990</v>
      </c>
      <c r="I9" s="137">
        <f t="shared" si="1"/>
        <v>95940</v>
      </c>
      <c r="J9" s="140">
        <v>0.2</v>
      </c>
      <c r="K9" s="141">
        <f t="shared" si="2"/>
        <v>76752</v>
      </c>
      <c r="L9" s="142" t="s">
        <v>85</v>
      </c>
      <c r="N9" s="144"/>
    </row>
    <row r="10" spans="1:14" s="143" customFormat="1" ht="14.4">
      <c r="A10" s="133"/>
      <c r="B10" s="134">
        <v>4</v>
      </c>
      <c r="C10" s="145" t="s">
        <v>49</v>
      </c>
      <c r="D10" s="136">
        <v>3</v>
      </c>
      <c r="E10" s="137">
        <v>24990</v>
      </c>
      <c r="F10" s="138">
        <f t="shared" si="0"/>
        <v>74970</v>
      </c>
      <c r="G10" s="136">
        <v>3</v>
      </c>
      <c r="H10" s="137">
        <v>18990</v>
      </c>
      <c r="I10" s="137">
        <f t="shared" si="1"/>
        <v>56970</v>
      </c>
      <c r="J10" s="140">
        <v>0.2</v>
      </c>
      <c r="K10" s="141">
        <f t="shared" si="2"/>
        <v>45576</v>
      </c>
      <c r="L10" s="142" t="s">
        <v>85</v>
      </c>
      <c r="N10" s="144" t="s">
        <v>63</v>
      </c>
    </row>
    <row r="11" spans="1:14" s="143" customFormat="1" ht="14.4">
      <c r="A11" s="133"/>
      <c r="B11" s="134">
        <v>5</v>
      </c>
      <c r="C11" s="145" t="s">
        <v>65</v>
      </c>
      <c r="D11" s="136">
        <v>7</v>
      </c>
      <c r="E11" s="137">
        <v>9740</v>
      </c>
      <c r="F11" s="138">
        <f t="shared" si="0"/>
        <v>68180</v>
      </c>
      <c r="G11" s="136">
        <v>7</v>
      </c>
      <c r="H11" s="137">
        <v>9740</v>
      </c>
      <c r="I11" s="137">
        <f t="shared" si="1"/>
        <v>68180</v>
      </c>
      <c r="J11" s="140">
        <v>0.2</v>
      </c>
      <c r="K11" s="141">
        <f t="shared" si="2"/>
        <v>54544</v>
      </c>
      <c r="L11" s="142" t="s">
        <v>86</v>
      </c>
      <c r="N11" s="144" t="s">
        <v>64</v>
      </c>
    </row>
    <row r="12" spans="1:14" s="143" customFormat="1">
      <c r="A12" s="133"/>
      <c r="B12" s="134">
        <v>6</v>
      </c>
      <c r="C12" s="145" t="s">
        <v>56</v>
      </c>
      <c r="D12" s="136">
        <v>1</v>
      </c>
      <c r="E12" s="137">
        <v>49990</v>
      </c>
      <c r="F12" s="138">
        <f t="shared" si="0"/>
        <v>49990</v>
      </c>
      <c r="G12" s="136">
        <v>1</v>
      </c>
      <c r="H12" s="137">
        <v>49990</v>
      </c>
      <c r="I12" s="137">
        <f t="shared" si="1"/>
        <v>49990</v>
      </c>
      <c r="J12" s="140">
        <v>0.2</v>
      </c>
      <c r="K12" s="141">
        <f t="shared" si="2"/>
        <v>39992</v>
      </c>
      <c r="L12" s="142" t="s">
        <v>86</v>
      </c>
      <c r="N12" s="143" t="s">
        <v>54</v>
      </c>
    </row>
    <row r="13" spans="1:14" s="143" customFormat="1" ht="14.4">
      <c r="A13" s="133"/>
      <c r="B13" s="134">
        <v>7</v>
      </c>
      <c r="C13" s="145" t="s">
        <v>67</v>
      </c>
      <c r="D13" s="136">
        <v>1</v>
      </c>
      <c r="E13" s="137">
        <v>70000</v>
      </c>
      <c r="F13" s="138">
        <f t="shared" si="0"/>
        <v>70000</v>
      </c>
      <c r="G13" s="136">
        <v>1</v>
      </c>
      <c r="H13" s="137">
        <v>70000</v>
      </c>
      <c r="I13" s="137">
        <f t="shared" si="1"/>
        <v>70000</v>
      </c>
      <c r="J13" s="140">
        <v>0.2</v>
      </c>
      <c r="K13" s="141">
        <f t="shared" si="2"/>
        <v>56000</v>
      </c>
      <c r="L13" s="142" t="s">
        <v>66</v>
      </c>
      <c r="N13" s="144"/>
    </row>
    <row r="14" spans="1:14" s="143" customFormat="1" ht="14.4">
      <c r="A14" s="133"/>
      <c r="B14" s="134">
        <v>8</v>
      </c>
      <c r="C14" s="145" t="s">
        <v>57</v>
      </c>
      <c r="D14" s="136">
        <v>1</v>
      </c>
      <c r="E14" s="137">
        <v>149990</v>
      </c>
      <c r="F14" s="138">
        <f t="shared" si="0"/>
        <v>149990</v>
      </c>
      <c r="G14" s="136">
        <v>1</v>
      </c>
      <c r="H14" s="137">
        <v>35000</v>
      </c>
      <c r="I14" s="137">
        <f t="shared" si="1"/>
        <v>35000</v>
      </c>
      <c r="J14" s="140">
        <v>0.2</v>
      </c>
      <c r="K14" s="141">
        <f t="shared" si="2"/>
        <v>28000</v>
      </c>
      <c r="L14" s="142" t="s">
        <v>87</v>
      </c>
      <c r="N14" s="144" t="s">
        <v>52</v>
      </c>
    </row>
    <row r="15" spans="1:14" ht="14.4">
      <c r="A15" s="5"/>
      <c r="B15" s="35">
        <v>9</v>
      </c>
      <c r="C15" s="132" t="s">
        <v>59</v>
      </c>
      <c r="D15" s="34">
        <v>1</v>
      </c>
      <c r="E15" s="37">
        <v>107800</v>
      </c>
      <c r="F15" s="126">
        <f t="shared" si="0"/>
        <v>107800</v>
      </c>
      <c r="G15" s="34">
        <v>1</v>
      </c>
      <c r="H15" s="37">
        <v>35000</v>
      </c>
      <c r="I15" s="37">
        <f t="shared" si="1"/>
        <v>35000</v>
      </c>
      <c r="J15" s="38">
        <v>0.2</v>
      </c>
      <c r="K15" s="53">
        <f t="shared" si="2"/>
        <v>28000</v>
      </c>
      <c r="L15" s="142" t="s">
        <v>87</v>
      </c>
      <c r="N15" s="43" t="s">
        <v>53</v>
      </c>
    </row>
    <row r="16" spans="1:14" ht="14.4">
      <c r="A16" s="5"/>
      <c r="B16" s="35">
        <v>10</v>
      </c>
      <c r="C16" s="132" t="s">
        <v>55</v>
      </c>
      <c r="D16" s="34">
        <v>1</v>
      </c>
      <c r="E16" s="37">
        <v>179990</v>
      </c>
      <c r="F16" s="126">
        <f t="shared" si="0"/>
        <v>179990</v>
      </c>
      <c r="G16" s="34">
        <v>1</v>
      </c>
      <c r="H16" s="37">
        <v>35000</v>
      </c>
      <c r="I16" s="37">
        <f t="shared" si="1"/>
        <v>35000</v>
      </c>
      <c r="J16" s="38">
        <v>0.2</v>
      </c>
      <c r="K16" s="53">
        <f t="shared" si="2"/>
        <v>28000</v>
      </c>
      <c r="L16" s="142" t="s">
        <v>87</v>
      </c>
      <c r="N16" s="149" t="s">
        <v>51</v>
      </c>
    </row>
    <row r="17" spans="2:12">
      <c r="B17" s="20"/>
      <c r="C17" s="23"/>
      <c r="D17" s="24"/>
      <c r="E17" s="130"/>
      <c r="F17" s="25"/>
      <c r="G17" s="26"/>
      <c r="H17" s="23"/>
      <c r="I17" s="23"/>
      <c r="J17" s="23"/>
      <c r="K17" s="24"/>
      <c r="L17" s="45"/>
    </row>
    <row r="18" spans="2:12">
      <c r="B18" s="21"/>
      <c r="C18" s="27"/>
      <c r="D18" s="180" t="s">
        <v>37</v>
      </c>
      <c r="E18" s="180"/>
      <c r="F18" s="120">
        <f>SUM(F7:F16)</f>
        <v>1110800</v>
      </c>
      <c r="G18" s="39" t="s">
        <v>24</v>
      </c>
      <c r="H18" s="40"/>
      <c r="I18" s="40"/>
      <c r="J18" s="41"/>
      <c r="K18" s="42">
        <f>SUM(K7:K17)</f>
        <v>564816</v>
      </c>
      <c r="L18" s="46"/>
    </row>
    <row r="19" spans="2:12">
      <c r="B19" s="22"/>
      <c r="C19" s="28"/>
      <c r="D19" s="29"/>
      <c r="E19" s="131"/>
      <c r="F19" s="30"/>
      <c r="G19" s="7"/>
      <c r="H19" s="28"/>
      <c r="I19" s="31"/>
      <c r="J19" s="32"/>
      <c r="K19" s="33"/>
      <c r="L19" s="47"/>
    </row>
    <row r="20" spans="2:12">
      <c r="F20" s="2"/>
      <c r="G20" s="4"/>
      <c r="H20" s="4"/>
      <c r="I20" s="4"/>
      <c r="J20" s="8"/>
      <c r="K20" s="9"/>
      <c r="L20" s="48"/>
    </row>
    <row r="21" spans="2:12" ht="15">
      <c r="J21" s="174" t="s">
        <v>30</v>
      </c>
      <c r="K21" s="175"/>
      <c r="L21" s="50">
        <f>'Daños Edificio'!P23</f>
        <v>1732249.9382181</v>
      </c>
    </row>
    <row r="22" spans="2:12" ht="15">
      <c r="J22" s="176" t="s">
        <v>31</v>
      </c>
      <c r="K22" s="177"/>
      <c r="L22" s="150">
        <f>K18</f>
        <v>564816</v>
      </c>
    </row>
    <row r="23" spans="2:12" ht="15.6">
      <c r="J23" s="178" t="s">
        <v>32</v>
      </c>
      <c r="K23" s="179"/>
      <c r="L23" s="51">
        <f>SUM(L21:L22)</f>
        <v>2297065.9382181</v>
      </c>
    </row>
    <row r="219" ht="12.6" customHeight="1"/>
  </sheetData>
  <mergeCells count="6">
    <mergeCell ref="D4:F4"/>
    <mergeCell ref="G4:L4"/>
    <mergeCell ref="J21:K21"/>
    <mergeCell ref="J22:K22"/>
    <mergeCell ref="J23:K23"/>
    <mergeCell ref="D18:E18"/>
  </mergeCells>
  <hyperlinks>
    <hyperlink ref="N16" r:id="rId1" xr:uid="{A49B31BC-6C9B-475E-B14F-48B867F1D86B}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</cp:lastModifiedBy>
  <dcterms:created xsi:type="dcterms:W3CDTF">2012-08-01T21:18:35Z</dcterms:created>
  <dcterms:modified xsi:type="dcterms:W3CDTF">2023-08-11T17:07:44Z</dcterms:modified>
</cp:coreProperties>
</file>