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3/"/>
    </mc:Choice>
  </mc:AlternateContent>
  <xr:revisionPtr revIDLastSave="0" documentId="8_{F408AABE-D441-4E18-8DBC-5EC8A1D6F5D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/>
  <c r="F7" i="3"/>
  <c r="F6" i="3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<sst xmlns="http://schemas.openxmlformats.org/spreadsheetml/2006/main" count="102" uniqueCount="73">
  <si>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</si>
  <si>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</si>
  <si>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</si>
  <si>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</si>
  <si>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</si>
  <si>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</si>
  <si>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</si>
  <si>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</si>
  <si>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</si>
  <si>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</si>
  <si>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</si>
  <si>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</si>
  <si>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</si>
  <si>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</si>
  <si>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</si>
  <si>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</si>
  <si>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</si>
  <si>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</si>
  <si>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</si>
  <si>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</si>
  <si>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</si>
  <si>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</si>
  <si>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</si>
  <si>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</si>
  <si>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</si>
  <si>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</si>
  <si>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</si>
  <si>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</si>
  <si>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</si>
  <si>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</si>
  <si>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</si>
  <si>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</si>
  <si>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</si>
  <si>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</si>
  <si>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</si>
  <si>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</si>
  <si>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</si>
  <si>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</si>
  <si>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</si>
  <si>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</si>
  <si>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</si>
  <si>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Pantalón Dockers</t>
  </si>
  <si>
    <t>Zapatos de vestir Guante</t>
  </si>
  <si>
    <t>Camisa Arrow</t>
  </si>
  <si>
    <t>Camisa Alanis</t>
  </si>
  <si>
    <t>Camisa Greenfield</t>
  </si>
  <si>
    <t>Camisa Vendine</t>
  </si>
  <si>
    <t>Corbatas</t>
  </si>
  <si>
    <t>Pack boxer</t>
  </si>
  <si>
    <t xml:space="preserve">Calcetines </t>
  </si>
  <si>
    <t>Lápices</t>
  </si>
  <si>
    <t>Regla</t>
  </si>
  <si>
    <t>Scotsh</t>
  </si>
  <si>
    <t>Estuche</t>
  </si>
  <si>
    <t>Plumones</t>
  </si>
  <si>
    <t>Maleta</t>
  </si>
  <si>
    <t>Utencilios de cocina (varios)</t>
  </si>
  <si>
    <t>Se conserva valor del cliente por ser menos al del mercado</t>
  </si>
  <si>
    <t>https://articulo.mercadolibre.cl/MLC-2117002244-pantalon-hombre-stain-defender-straight-fit-khaki-dockers-_JM?matt_tool=90893427&amp;matt_word=&amp;matt_source=google&amp;matt_campaign_id=22116391614&amp;matt_ad_group_id=173057365189&amp;matt_match_type=&amp;matt_network=g&amp;matt_device=c&amp;matt_creative=729566857393&amp;matt_keyword=&amp;matt_ad_position=&amp;matt_ad_type=pla&amp;matt_merchant_id=5545311924&amp;matt_product_id=MLC2117002244-180742354321&amp;matt_product_partition_id=2387573780336&amp;matt_target_id=aud-1749648559802:pla-2387573780336&amp;cq_src=google_ads&amp;cq_cmp=22116391614&amp;cq_net=g&amp;cq_plt=gp&amp;cq_med=pla&amp;gad_source=1&amp;gad_campaignid=22116391614&amp;gbraid=0AAAAADxxu6qbk4jgHGncZG11yRGBCuHHd&amp;gclid=CjwKCAjw56DBBhAkEiwAaFsG-jKiiORo1pEntHetAF1Go2kZD-rp4Uvf_7MHXck41ed-H9F6EWPQ3hoCrDcQAvD_BwE</t>
  </si>
  <si>
    <t>https://guante.cl/2-inicio/zapato-guante-baltimore-dark-camel-0035519-1703052.html</t>
  </si>
  <si>
    <t>https://articulo.mercadolibre.cl/MLC-606749302-camisa-de-vestir-blanca-arrow-cuello-italiano-puno-doble-_JM?matt_tool=10050616&amp;matt_word=&amp;matt_source=google&amp;matt_campaign_id=22116391617&amp;matt_ad_group_id=173057365589&amp;matt_match_type=&amp;matt_network=g&amp;matt_device=c&amp;matt_creative=729566857435&amp;matt_keyword=&amp;matt_ad_position=&amp;matt_ad_type=pla&amp;matt_merchant_id=518749370&amp;matt_product_id=MLC606749302-82458836480&amp;matt_product_partition_id=2389866552228&amp;matt_target_id=aud-1749648559802:pla-2389866552228&amp;cq_src=google_ads&amp;cq_cmp=22116391617&amp;cq_net=g&amp;cq_plt=gp&amp;cq_med=pla&amp;gad_source=1&amp;gad_campaignid=22116391617&amp;gbraid=0AAAAADxxu6rt-vde4jFunYIyD2vqQNUH-&amp;gclid=CjwKCAjw56DBBhAkEiwAaFsG-sBjSIKOc_aY9FzGkE5lP-5XT_loVxhHpkwx70QejE5-G3MyoIiu4xoCnewQAvD_BwE</t>
  </si>
  <si>
    <t>https://www.paris.cl/camisa-lino-algodon-manga-larga-724918.html</t>
  </si>
  <si>
    <t>https://www.paris.cl/camisa-manga-larga-cuadros-6-757634.html</t>
  </si>
  <si>
    <t>https://vandine.cl/collections/camisas/products/fnca40004611i00b</t>
  </si>
  <si>
    <t>https://www.bellota.cl/products/corbata-yacard?variant=49221747409218</t>
  </si>
  <si>
    <t>https://www.americanino.cl/americanino-cl/product/883355969/Pack-De-3-Boxers-Algodon-Hombre-Americanino/883355981?kid=shopp1am&amp;gad_source=1&amp;gad_campaignid=22365392530&amp;gbraid=0AAAAADnr5nhuFtJCW9ibs7iwjv2Nuc2eR&amp;gclid=CjwKCAjw56DBBhAkEiwAaFsG-gSaZchmYgVP69Z-A1aec54D03AYM2TdK24drM1y9z1xob8Ie2K2ZxoCzJUQAvD_BwE</t>
  </si>
  <si>
    <t>https://www.falabella.com/falabella-cl/product/128102888/Calcetin-Comfy-Luisiana-Negro-Ferouch/128102889</t>
  </si>
  <si>
    <t>https://www.highcube.cl/lapiz-boy/?attribute_color=Verde/ABS/.&amp;attribute_marcaje=Tampograf%C3%ADa&amp;srsltid=AfmBOor8HA0UoS4JohgOvZ5AxA5N_NWZ0DVnxDsOoitNpQGLUZNHFJSfeVw</t>
  </si>
  <si>
    <t>https://hartem.com/es-cl/regla-de-acero-vallejo-150mm.html?lighthousefeed_utm_source=GS+-+Google+Shopping+(Via+LighthouseFeed)&amp;lighthousefeed_utm_medium=cpc&amp;lighthousefeed_utm_term=144428&amp;utm_source=google&amp;utm_medium=cpc&amp;utm_campaign=Shopping%20General&amp;utm_id=21079134404&amp;gad_source=1&amp;gad_campaignid=21079134404&amp;gbraid=0AAAAADn48HtlvoaWy024XEh7qVtyAWyim&amp;gclid=CjwKCAjw56DBBhAkEiwAaFsG-iuek39fsU40Lv0_8PMmC86bsqzw9MIiK5W_9BDE2kT7QMuSgfIEChoCymYQAvD_BwE</t>
  </si>
  <si>
    <t>Se conserva valor del cliente valor promedio</t>
  </si>
  <si>
    <t>https://www.falabella.com/falabella-cl/product/142226538/MALETA-DE-CABINA-10-KG-BG-BERLIN-TED-35-LTS/142226541?kid=shopp198fc&amp;gad_source=1&amp;gad_campaignid=18851715298&amp;gbraid=0AAAAADnr5njKUhQR6u52ylc-cGdQrRQVJ&amp;gclid=CjwKCAjw56DBBhAkEiwAaFsG-n-4-BvPv8e-d7l9n-k3Baygb0b8S9WlH9dorJM5QDykXbFsLVS8ORoCmzoQAvD_BwE&amp;gclsrc=aw.ds</t>
  </si>
  <si>
    <t>https://www.kaleuche.cl/inicio/10503-marcador-permanente-faber-castell-54-punta-biselada-rojo-7801252530610.html?srsltid=AfmBOor2kxZdrzqub4qD2a8PIch8Mq2XyO6954IGJ2ejwoiTgyP9X0Tcqfw</t>
  </si>
  <si>
    <t>https://nacional.cl/products/cinta-adhesiva-scotch-r-500-18mmx25mts?variant=50761187590453&amp;country=CL&amp;currency=CLP&amp;utm_medium=product_sync&amp;utm_source=google&amp;utm_content=sag_organic&amp;utm_campaign=sag_organic&amp;gad_source=1&amp;gad_campaignid=21825262029&amp;gbraid=0AAAAAoKWvh6YJbH935L3sOmFZqCHURHhx&amp;gclid=CjwKCAjw56DBBhAkEiwAaFsG-lexYJrBwEtX76fQRzMjUMylrnUz0B3NjyCkq9wW1l1r-82lxtH5VxoCoPYQA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</si>
</sst>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5" fillId="0" borderId="0" applyNumberFormat="0" applyFill="0" applyBorder="0" applyAlignment="0" applyProtection="0"/>
  </cellStyleXfs>
  <cellXfs count="22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2" fontId="8" fillId="2" borderId="4" xfId="2" applyFont="1" applyFill="1" applyBorder="1" applyAlignment="1">
      <alignment horizontal="center" vertical="center" wrapText="1"/>
    </xf>
    <xf numFmtId="42" fontId="8" fillId="2" borderId="6" xfId="0" applyNumberFormat="1" applyFont="1" applyFill="1" applyBorder="1" applyAlignment="1">
      <alignment horizontal="center" vertical="center" wrapText="1"/>
    </xf>
    <xf numFmtId="42" fontId="9" fillId="3" borderId="12" xfId="2" applyFont="1" applyFill="1" applyBorder="1" applyAlignment="1">
      <alignment horizontal="center" vertical="center" wrapText="1"/>
    </xf>
    <xf numFmtId="0" fontId="25" fillId="0" borderId="15" xfId="4" applyBorder="1" applyAlignment="1">
      <alignment horizontal="left" vertical="center"/>
    </xf>
  </cellXfs>
  <cellStyles count="5">
    <cellStyle name="Hipervínculo" xfId="4" builtinId="8"/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434340</xdr:colOff>
      <xdr:row>0</xdr:row>
      <xdr:rowOff>137160</xdr:rowOff>
    </xdr:from>
    <xdr:to>
      <xdr:col>21</xdr:col>
      <xdr:colOff>99060</xdr:colOff>
      <xdr:row>24</xdr:row>
      <xdr:rowOff>30480</xdr:rowOff>
    </xdr:to>
    <xdr:pic>
      <xdr:nvPicPr>
        <xdr:cNvPr id="2" name="Imagen 2083560510">
          <a:extLst>
            <a:ext uri="{FF2B5EF4-FFF2-40B4-BE49-F238E27FC236}">
              <a16:creationId xmlns:a16="http://schemas.microsoft.com/office/drawing/2014/main" id="{E3FE176F-CE3A-6929-0624-FB024D79C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80620" y="137160"/>
          <a:ext cx="4038600" cy="6431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11</xdr:col>
      <xdr:colOff>1463820</xdr:colOff>
      <xdr:row>65</xdr:row>
      <xdr:rowOff>26882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BB7078-ED99-4DB1-A7C4-1344F8279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6446520"/>
          <a:ext cx="9000000" cy="455316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11</xdr:col>
      <xdr:colOff>1463820</xdr:colOff>
      <xdr:row>87</xdr:row>
      <xdr:rowOff>164026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A9B783-F0E5-56CE-E6CA-DFAE9CBCC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475720"/>
          <a:ext cx="9000000" cy="36844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11</xdr:col>
      <xdr:colOff>1463820</xdr:colOff>
      <xdr:row>113</xdr:row>
      <xdr:rowOff>6032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71E42EE-D3A5-2CDD-1E55-34EE37E9A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5331440"/>
          <a:ext cx="9000000" cy="40293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11</xdr:col>
      <xdr:colOff>1463820</xdr:colOff>
      <xdr:row>138</xdr:row>
      <xdr:rowOff>124998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550F984-91B7-6E8D-2EA7-977FF4B2C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701760"/>
          <a:ext cx="9000000" cy="41483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11</xdr:col>
      <xdr:colOff>1463820</xdr:colOff>
      <xdr:row>164</xdr:row>
      <xdr:rowOff>107738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0A43C53-CEAE-2257-A939-FD000AF8D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5892760"/>
          <a:ext cx="9000000" cy="42987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11</xdr:col>
      <xdr:colOff>1463820</xdr:colOff>
      <xdr:row>191</xdr:row>
      <xdr:rowOff>138394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4B242B4-5831-6BF5-81C0-CD92B7103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0251400"/>
          <a:ext cx="9000000" cy="44970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11</xdr:col>
      <xdr:colOff>1463820</xdr:colOff>
      <xdr:row>219</xdr:row>
      <xdr:rowOff>5594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394C52C-E82E-0115-DD66-D10BE51EC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34777680"/>
          <a:ext cx="9000000" cy="45318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220</xdr:row>
      <xdr:rowOff>1</xdr:rowOff>
    </xdr:from>
    <xdr:to>
      <xdr:col>11</xdr:col>
      <xdr:colOff>1463820</xdr:colOff>
      <xdr:row>242</xdr:row>
      <xdr:rowOff>118312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239B131-C92F-4E0F-D9AA-C960DF5EB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39471601"/>
          <a:ext cx="9000000" cy="38063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11</xdr:col>
      <xdr:colOff>1463820</xdr:colOff>
      <xdr:row>265</xdr:row>
      <xdr:rowOff>1863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957B47C-EDF5-F74A-8C57-1EEEA5C1A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" y="43327320"/>
          <a:ext cx="9000000" cy="3689943"/>
        </a:xfrm>
        <a:prstGeom prst="rect">
          <a:avLst/>
        </a:prstGeom>
      </xdr:spPr>
    </xdr:pic>
    <xdr:clientData/>
  </xdr:twoCellAnchor>
  <xdr:twoCellAnchor editAs="oneCell">
    <xdr:from>
      <xdr:col>0</xdr:col>
      <xdr:colOff>243839</xdr:colOff>
      <xdr:row>266</xdr:row>
      <xdr:rowOff>0</xdr:rowOff>
    </xdr:from>
    <xdr:to>
      <xdr:col>11</xdr:col>
      <xdr:colOff>1463819</xdr:colOff>
      <xdr:row>296</xdr:row>
      <xdr:rowOff>79553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58A1182-7074-C99B-1082-DA4F5A684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39" y="47183040"/>
          <a:ext cx="9000000" cy="51087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297</xdr:row>
      <xdr:rowOff>1</xdr:rowOff>
    </xdr:from>
    <xdr:to>
      <xdr:col>11</xdr:col>
      <xdr:colOff>1463820</xdr:colOff>
      <xdr:row>321</xdr:row>
      <xdr:rowOff>10732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BC73605-8012-8E04-153E-B5F9D82DB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" y="52379881"/>
          <a:ext cx="9000000" cy="40340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322</xdr:row>
      <xdr:rowOff>0</xdr:rowOff>
    </xdr:from>
    <xdr:to>
      <xdr:col>11</xdr:col>
      <xdr:colOff>1463820</xdr:colOff>
      <xdr:row>345</xdr:row>
      <xdr:rowOff>132149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2C09100-0BD4-585C-1494-4317FA9C4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3840" y="54223920"/>
          <a:ext cx="9000000" cy="398786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347</xdr:row>
      <xdr:rowOff>0</xdr:rowOff>
    </xdr:from>
    <xdr:to>
      <xdr:col>11</xdr:col>
      <xdr:colOff>1463820</xdr:colOff>
      <xdr:row>371</xdr:row>
      <xdr:rowOff>5929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709C44E-5AC5-6FD3-6EA0-9C664E4A1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58414920"/>
          <a:ext cx="9000000" cy="4029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372</xdr:row>
      <xdr:rowOff>0</xdr:rowOff>
    </xdr:from>
    <xdr:to>
      <xdr:col>11</xdr:col>
      <xdr:colOff>1463820</xdr:colOff>
      <xdr:row>401</xdr:row>
      <xdr:rowOff>93718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8BD918E-DEFE-16EF-993C-AA43B5B72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62605920"/>
          <a:ext cx="9000000" cy="49552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11</xdr:col>
      <xdr:colOff>1463820</xdr:colOff>
      <xdr:row>430</xdr:row>
      <xdr:rowOff>69589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E8F1042-D8D6-3D23-CF57-0B69B591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" y="67802760"/>
          <a:ext cx="9000000" cy="45958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5" zoomScale="85" zoomScaleNormal="85" workbookViewId="0">
      <selection activeCell="N24" sqref="N7:N2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2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3"/>
      <c r="C2" s="33"/>
      <c r="D2" s="114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0" ht="13.8">
      <c r="B3" s="63" t="s">
        <v>10</v>
      </c>
      <c r="C3" s="33"/>
      <c r="D3" s="62" t="s">
        <v>2</v>
      </c>
      <c r="E3" s="35"/>
      <c r="F3" s="180" t="s">
        <v>0</v>
      </c>
      <c r="G3" s="181"/>
      <c r="H3" s="181"/>
      <c r="I3" s="182"/>
      <c r="J3" s="36"/>
      <c r="K3" s="183" t="s">
        <v>1</v>
      </c>
      <c r="L3" s="183"/>
      <c r="M3" s="184"/>
      <c r="N3" s="184"/>
      <c r="O3" s="184"/>
      <c r="P3" s="184"/>
      <c r="Q3" s="37"/>
      <c r="R3" s="34"/>
      <c r="S3" s="33"/>
      <c r="T3" s="33"/>
    </row>
    <row r="4" spans="2:20" ht="13.8">
      <c r="B4" s="70"/>
      <c r="C4" s="71"/>
      <c r="D4" s="72"/>
      <c r="E4" s="36"/>
      <c r="F4" s="73"/>
      <c r="G4" s="70"/>
      <c r="H4" s="70"/>
      <c r="I4" s="70"/>
      <c r="J4" s="36"/>
      <c r="K4" s="73"/>
      <c r="L4" s="73"/>
      <c r="M4" s="70"/>
      <c r="N4" s="70"/>
      <c r="O4" s="70"/>
      <c r="P4" s="70"/>
      <c r="Q4" s="37"/>
      <c r="R4" s="34"/>
      <c r="S4" s="33"/>
      <c r="T4" s="33"/>
    </row>
    <row r="5" spans="2:20" ht="13.8">
      <c r="B5" s="70"/>
      <c r="C5" s="71"/>
      <c r="D5" s="69" t="s">
        <v>40</v>
      </c>
      <c r="E5" s="36"/>
      <c r="F5" s="73"/>
      <c r="G5" s="70"/>
      <c r="H5" s="70"/>
      <c r="I5" s="70"/>
      <c r="J5" s="36"/>
      <c r="K5" s="73"/>
      <c r="L5" s="73"/>
      <c r="M5" s="70"/>
      <c r="N5" s="70"/>
      <c r="O5" s="70"/>
      <c r="P5" s="70"/>
      <c r="Q5" s="37"/>
      <c r="R5" s="34"/>
      <c r="S5" s="33"/>
      <c r="T5" s="33"/>
    </row>
    <row r="6" spans="2:20" ht="13.8">
      <c r="B6" s="39">
        <v>1</v>
      </c>
      <c r="C6" s="40"/>
      <c r="D6" s="74"/>
      <c r="E6" s="41"/>
      <c r="F6" s="42" t="s">
        <v>3</v>
      </c>
      <c r="G6" s="39" t="s">
        <v>4</v>
      </c>
      <c r="H6" s="43" t="s">
        <v>5</v>
      </c>
      <c r="I6" s="44" t="s">
        <v>6</v>
      </c>
      <c r="J6" s="38"/>
      <c r="K6" s="42" t="s">
        <v>3</v>
      </c>
      <c r="L6" s="39" t="s">
        <v>4</v>
      </c>
      <c r="M6" s="43" t="s">
        <v>5</v>
      </c>
      <c r="N6" s="44" t="s">
        <v>6</v>
      </c>
      <c r="O6" s="42" t="s">
        <v>7</v>
      </c>
      <c r="P6" s="46" t="s">
        <v>8</v>
      </c>
      <c r="Q6" s="45"/>
      <c r="R6" s="159" t="s">
        <v>9</v>
      </c>
      <c r="S6" s="33"/>
      <c r="T6" s="159" t="s">
        <v>39</v>
      </c>
    </row>
    <row r="7" spans="2:20" s="122" customFormat="1" ht="13.8">
      <c r="B7" s="123"/>
      <c r="C7" s="124"/>
      <c r="D7" s="103"/>
      <c r="E7" s="121"/>
      <c r="F7" s="49"/>
      <c r="G7" s="119"/>
      <c r="H7" s="51"/>
      <c r="I7" s="51">
        <f t="shared" ref="I7:I11" si="0">+F7*H7</f>
        <v>0</v>
      </c>
      <c r="J7" s="48"/>
      <c r="K7" s="49"/>
      <c r="L7" s="119"/>
      <c r="M7" s="51"/>
      <c r="N7" s="110">
        <f t="shared" ref="N7:N23" si="1">+K7*M7</f>
        <v>0</v>
      </c>
      <c r="O7" s="53">
        <v>0</v>
      </c>
      <c r="P7" s="51">
        <f t="shared" ref="P7:P54" si="2">+(-N7*O7)+N7</f>
        <v>0</v>
      </c>
      <c r="Q7" s="52"/>
      <c r="R7" s="177"/>
      <c r="S7" s="124"/>
      <c r="T7" s="115"/>
    </row>
    <row r="8" spans="2:20" s="122" customFormat="1" ht="13.8">
      <c r="B8" s="123"/>
      <c r="C8" s="124"/>
      <c r="D8" s="103"/>
      <c r="E8" s="121"/>
      <c r="F8" s="49"/>
      <c r="G8" s="119"/>
      <c r="H8" s="51"/>
      <c r="I8" s="51">
        <f t="shared" si="0"/>
        <v>0</v>
      </c>
      <c r="J8" s="48"/>
      <c r="K8" s="49"/>
      <c r="L8" s="119"/>
      <c r="M8" s="51"/>
      <c r="N8" s="110">
        <f t="shared" si="1"/>
        <v>0</v>
      </c>
      <c r="O8" s="53">
        <v>0</v>
      </c>
      <c r="P8" s="51">
        <f t="shared" ref="P8:P9" si="3">+(-N8*O8)+N8</f>
        <v>0</v>
      </c>
      <c r="Q8" s="160"/>
      <c r="R8" s="177"/>
      <c r="S8" s="124"/>
      <c r="T8" s="115"/>
    </row>
    <row r="9" spans="2:20" s="122" customFormat="1" ht="13.8">
      <c r="B9" s="123"/>
      <c r="C9" s="124"/>
      <c r="D9" s="103"/>
      <c r="E9" s="121"/>
      <c r="F9" s="49"/>
      <c r="G9" s="119"/>
      <c r="H9" s="51"/>
      <c r="I9" s="51">
        <f t="shared" si="0"/>
        <v>0</v>
      </c>
      <c r="J9" s="48"/>
      <c r="K9" s="49"/>
      <c r="L9" s="119"/>
      <c r="M9" s="51"/>
      <c r="N9" s="110">
        <f t="shared" si="1"/>
        <v>0</v>
      </c>
      <c r="O9" s="53">
        <v>0</v>
      </c>
      <c r="P9" s="51">
        <f t="shared" si="3"/>
        <v>0</v>
      </c>
      <c r="Q9" s="160"/>
      <c r="R9" s="165"/>
      <c r="S9" s="124"/>
      <c r="T9" s="115"/>
    </row>
    <row r="10" spans="2:20" s="122" customFormat="1" ht="13.8">
      <c r="B10" s="123"/>
      <c r="C10" s="124"/>
      <c r="D10" s="103"/>
      <c r="E10" s="121"/>
      <c r="F10" s="49"/>
      <c r="G10" s="119"/>
      <c r="H10" s="51"/>
      <c r="I10" s="51">
        <f t="shared" si="0"/>
        <v>0</v>
      </c>
      <c r="J10" s="48"/>
      <c r="K10" s="49"/>
      <c r="L10" s="119"/>
      <c r="M10" s="51"/>
      <c r="N10" s="110">
        <f t="shared" si="1"/>
        <v>0</v>
      </c>
      <c r="O10" s="53">
        <v>0</v>
      </c>
      <c r="P10" s="51">
        <f t="shared" si="2"/>
        <v>0</v>
      </c>
      <c r="Q10" s="52"/>
      <c r="R10" s="177"/>
      <c r="S10" s="124"/>
      <c r="T10" s="115"/>
    </row>
    <row r="11" spans="2:20" s="122" customFormat="1" ht="13.8">
      <c r="B11" s="123"/>
      <c r="C11" s="124"/>
      <c r="D11" s="103"/>
      <c r="E11" s="121"/>
      <c r="F11" s="49"/>
      <c r="G11" s="119"/>
      <c r="H11" s="51"/>
      <c r="I11" s="51">
        <f t="shared" si="0"/>
        <v>0</v>
      </c>
      <c r="J11" s="48"/>
      <c r="K11" s="49"/>
      <c r="L11" s="119"/>
      <c r="M11" s="51"/>
      <c r="N11" s="110">
        <f t="shared" si="1"/>
        <v>0</v>
      </c>
      <c r="O11" s="53">
        <v>0</v>
      </c>
      <c r="P11" s="51">
        <f t="shared" si="2"/>
        <v>0</v>
      </c>
      <c r="Q11" s="52"/>
      <c r="R11" s="177"/>
      <c r="S11" s="124"/>
      <c r="T11" s="116"/>
    </row>
    <row r="12" spans="2:20" ht="13.8">
      <c r="B12" s="123"/>
      <c r="C12" s="33"/>
      <c r="D12" s="97"/>
      <c r="E12" s="47"/>
      <c r="F12" s="49"/>
      <c r="G12" s="50"/>
      <c r="H12" s="51"/>
      <c r="I12" s="51">
        <f t="shared" ref="I12:I54" si="4">+F12*H12</f>
        <v>0</v>
      </c>
      <c r="J12" s="48"/>
      <c r="K12" s="49"/>
      <c r="L12" s="50"/>
      <c r="M12" s="51"/>
      <c r="N12" s="110">
        <f t="shared" si="1"/>
        <v>0</v>
      </c>
      <c r="O12" s="53">
        <v>0</v>
      </c>
      <c r="P12" s="51">
        <f t="shared" si="2"/>
        <v>0</v>
      </c>
      <c r="Q12" s="160"/>
      <c r="R12" s="177"/>
      <c r="S12" s="33"/>
      <c r="T12" s="116"/>
    </row>
    <row r="13" spans="2:20" ht="13.8">
      <c r="B13" s="123"/>
      <c r="C13" s="33"/>
      <c r="D13" s="103"/>
      <c r="E13" s="47"/>
      <c r="F13" s="49"/>
      <c r="G13" s="50"/>
      <c r="H13" s="51"/>
      <c r="I13" s="51">
        <f t="shared" si="4"/>
        <v>0</v>
      </c>
      <c r="J13" s="48"/>
      <c r="K13" s="49"/>
      <c r="L13" s="50"/>
      <c r="M13" s="51"/>
      <c r="N13" s="110">
        <f t="shared" si="1"/>
        <v>0</v>
      </c>
      <c r="O13" s="53">
        <v>0</v>
      </c>
      <c r="P13" s="51">
        <f t="shared" si="2"/>
        <v>0</v>
      </c>
      <c r="Q13" s="160"/>
      <c r="R13" s="177"/>
      <c r="S13" s="33"/>
      <c r="T13" s="116"/>
    </row>
    <row r="14" spans="2:20" ht="13.8">
      <c r="B14" s="123"/>
      <c r="C14" s="33"/>
      <c r="D14" s="97"/>
      <c r="E14" s="47"/>
      <c r="F14" s="49"/>
      <c r="G14" s="50"/>
      <c r="H14" s="51"/>
      <c r="I14" s="51">
        <f t="shared" si="4"/>
        <v>0</v>
      </c>
      <c r="J14" s="48"/>
      <c r="K14" s="49"/>
      <c r="L14" s="50"/>
      <c r="M14" s="51"/>
      <c r="N14" s="110">
        <f t="shared" si="1"/>
        <v>0</v>
      </c>
      <c r="O14" s="53">
        <v>0</v>
      </c>
      <c r="P14" s="51">
        <f t="shared" si="2"/>
        <v>0</v>
      </c>
      <c r="Q14" s="160"/>
      <c r="R14" s="177"/>
      <c r="S14" s="33"/>
      <c r="T14" s="116"/>
    </row>
    <row r="15" spans="2:20" ht="13.8">
      <c r="B15" s="123"/>
      <c r="C15" s="33"/>
      <c r="D15" s="97"/>
      <c r="E15" s="47"/>
      <c r="F15" s="49"/>
      <c r="G15" s="50"/>
      <c r="H15" s="51"/>
      <c r="I15" s="51">
        <f t="shared" si="4"/>
        <v>0</v>
      </c>
      <c r="J15" s="48"/>
      <c r="K15" s="49"/>
      <c r="L15" s="50"/>
      <c r="M15" s="51"/>
      <c r="N15" s="110">
        <f t="shared" si="1"/>
        <v>0</v>
      </c>
      <c r="O15" s="53">
        <v>0</v>
      </c>
      <c r="P15" s="51">
        <f t="shared" si="2"/>
        <v>0</v>
      </c>
      <c r="Q15" s="160"/>
      <c r="R15" s="177"/>
      <c r="S15" s="33"/>
      <c r="T15" s="115"/>
    </row>
    <row r="16" spans="2:20" ht="13.8">
      <c r="B16" s="123"/>
      <c r="C16" s="33"/>
      <c r="D16" s="106"/>
      <c r="E16" s="47"/>
      <c r="F16" s="49"/>
      <c r="G16" s="50"/>
      <c r="H16" s="51"/>
      <c r="I16" s="51">
        <f t="shared" si="4"/>
        <v>0</v>
      </c>
      <c r="J16" s="48"/>
      <c r="K16" s="49"/>
      <c r="L16" s="50"/>
      <c r="M16" s="51"/>
      <c r="N16" s="110">
        <f t="shared" si="1"/>
        <v>0</v>
      </c>
      <c r="O16" s="53">
        <v>0</v>
      </c>
      <c r="P16" s="51">
        <f t="shared" si="2"/>
        <v>0</v>
      </c>
      <c r="Q16" s="160"/>
      <c r="R16" s="177"/>
      <c r="S16" s="33"/>
      <c r="T16" s="116"/>
    </row>
    <row r="17" spans="2:20" ht="13.8">
      <c r="B17" s="123"/>
      <c r="C17" s="71"/>
      <c r="D17" s="166"/>
      <c r="E17" s="107"/>
      <c r="F17" s="108"/>
      <c r="G17" s="109"/>
      <c r="H17" s="110"/>
      <c r="I17" s="110">
        <f t="shared" si="4"/>
        <v>0</v>
      </c>
      <c r="J17" s="111"/>
      <c r="K17" s="108"/>
      <c r="L17" s="109"/>
      <c r="M17" s="110"/>
      <c r="N17" s="110">
        <f t="shared" si="1"/>
        <v>0</v>
      </c>
      <c r="O17" s="112">
        <v>0</v>
      </c>
      <c r="P17" s="110">
        <f t="shared" si="2"/>
        <v>0</v>
      </c>
      <c r="Q17" s="178"/>
      <c r="R17" s="177"/>
      <c r="S17" s="71"/>
      <c r="T17" s="117"/>
    </row>
    <row r="18" spans="2:20" ht="13.8">
      <c r="B18" s="123"/>
      <c r="C18" s="71"/>
      <c r="D18" s="166"/>
      <c r="E18" s="107"/>
      <c r="F18" s="49"/>
      <c r="G18" s="50"/>
      <c r="H18" s="51"/>
      <c r="I18" s="110">
        <f t="shared" si="4"/>
        <v>0</v>
      </c>
      <c r="J18" s="111"/>
      <c r="K18" s="108"/>
      <c r="L18" s="109"/>
      <c r="M18" s="110"/>
      <c r="N18" s="110">
        <f t="shared" si="1"/>
        <v>0</v>
      </c>
      <c r="O18" s="112">
        <v>0</v>
      </c>
      <c r="P18" s="110">
        <f t="shared" si="2"/>
        <v>0</v>
      </c>
      <c r="Q18" s="178"/>
      <c r="R18" s="165"/>
      <c r="S18" s="71"/>
      <c r="T18" s="118"/>
    </row>
    <row r="19" spans="2:20" ht="13.8" customHeight="1">
      <c r="B19" s="123"/>
      <c r="C19" s="71"/>
      <c r="D19" s="106"/>
      <c r="E19" s="107"/>
      <c r="F19" s="108"/>
      <c r="G19" s="109"/>
      <c r="H19" s="110"/>
      <c r="I19" s="110">
        <f t="shared" si="4"/>
        <v>0</v>
      </c>
      <c r="J19" s="111"/>
      <c r="K19" s="108"/>
      <c r="L19" s="109"/>
      <c r="M19" s="110"/>
      <c r="N19" s="110">
        <f t="shared" si="1"/>
        <v>0</v>
      </c>
      <c r="O19" s="112">
        <v>0</v>
      </c>
      <c r="P19" s="110">
        <f t="shared" si="2"/>
        <v>0</v>
      </c>
      <c r="Q19" s="113"/>
      <c r="R19" s="115"/>
      <c r="S19" s="71"/>
      <c r="T19" s="118"/>
    </row>
    <row r="20" spans="2:20" ht="13.8" customHeight="1">
      <c r="B20" s="123"/>
      <c r="C20" s="71"/>
      <c r="D20" s="106"/>
      <c r="E20" s="107"/>
      <c r="F20" s="108"/>
      <c r="G20" s="109"/>
      <c r="H20" s="110"/>
      <c r="I20" s="110">
        <f t="shared" si="4"/>
        <v>0</v>
      </c>
      <c r="J20" s="111"/>
      <c r="K20" s="108"/>
      <c r="L20" s="109"/>
      <c r="M20" s="110"/>
      <c r="N20" s="110">
        <f t="shared" si="1"/>
        <v>0</v>
      </c>
      <c r="O20" s="112">
        <v>0</v>
      </c>
      <c r="P20" s="110">
        <f t="shared" si="2"/>
        <v>0</v>
      </c>
      <c r="Q20" s="113"/>
      <c r="R20" s="115"/>
      <c r="S20" s="71"/>
      <c r="T20" s="117"/>
    </row>
    <row r="21" spans="2:20" ht="13.8" customHeight="1">
      <c r="B21" s="123"/>
      <c r="C21" s="71"/>
      <c r="D21" s="106"/>
      <c r="E21" s="107"/>
      <c r="F21" s="108"/>
      <c r="G21" s="109"/>
      <c r="H21" s="110"/>
      <c r="I21" s="110">
        <f t="shared" si="4"/>
        <v>0</v>
      </c>
      <c r="J21" s="111"/>
      <c r="K21" s="108"/>
      <c r="L21" s="109"/>
      <c r="M21" s="110"/>
      <c r="N21" s="110">
        <f t="shared" si="1"/>
        <v>0</v>
      </c>
      <c r="O21" s="112">
        <v>0</v>
      </c>
      <c r="P21" s="110">
        <f t="shared" si="2"/>
        <v>0</v>
      </c>
      <c r="Q21" s="178"/>
      <c r="R21" s="179"/>
      <c r="S21" s="71"/>
      <c r="T21" s="118"/>
    </row>
    <row r="22" spans="2:20" ht="13.8" customHeight="1">
      <c r="B22" s="123"/>
      <c r="C22" s="71"/>
      <c r="D22" s="106"/>
      <c r="E22" s="107"/>
      <c r="F22" s="108"/>
      <c r="G22" s="109"/>
      <c r="H22" s="110"/>
      <c r="I22" s="110">
        <f t="shared" si="4"/>
        <v>0</v>
      </c>
      <c r="J22" s="111"/>
      <c r="K22" s="108"/>
      <c r="L22" s="109"/>
      <c r="M22" s="125"/>
      <c r="N22" s="110">
        <f t="shared" si="1"/>
        <v>0</v>
      </c>
      <c r="O22" s="112">
        <v>0</v>
      </c>
      <c r="P22" s="110">
        <f t="shared" si="2"/>
        <v>0</v>
      </c>
      <c r="Q22" s="113"/>
      <c r="R22" s="118"/>
      <c r="S22" s="71"/>
      <c r="T22" s="118"/>
    </row>
    <row r="23" spans="2:20" ht="13.8" customHeight="1">
      <c r="B23" s="123"/>
      <c r="C23" s="71"/>
      <c r="D23" s="130"/>
      <c r="E23" s="131"/>
      <c r="F23" s="126"/>
      <c r="G23" s="127"/>
      <c r="H23" s="128"/>
      <c r="I23" s="110">
        <f t="shared" si="4"/>
        <v>0</v>
      </c>
      <c r="J23" s="111"/>
      <c r="K23" s="108"/>
      <c r="L23" s="109"/>
      <c r="M23" s="110"/>
      <c r="N23" s="110">
        <f t="shared" si="1"/>
        <v>0</v>
      </c>
      <c r="O23" s="112">
        <v>0</v>
      </c>
      <c r="P23" s="110">
        <f t="shared" si="2"/>
        <v>0</v>
      </c>
      <c r="Q23" s="129"/>
      <c r="R23" s="161"/>
      <c r="S23" s="71"/>
      <c r="T23" s="118"/>
    </row>
    <row r="24" spans="2:20" ht="13.8" customHeight="1">
      <c r="B24" s="123"/>
      <c r="C24" s="71"/>
      <c r="D24" s="132"/>
      <c r="E24" s="131"/>
      <c r="F24" s="126"/>
      <c r="G24" s="127"/>
      <c r="H24" s="128"/>
      <c r="I24" s="110">
        <f t="shared" si="4"/>
        <v>0</v>
      </c>
      <c r="J24" s="111"/>
      <c r="K24" s="108"/>
      <c r="L24" s="109"/>
      <c r="M24" s="110"/>
      <c r="N24" s="110">
        <f t="shared" ref="N24" si="5">+K24*M24</f>
        <v>0</v>
      </c>
      <c r="O24" s="112">
        <v>0</v>
      </c>
      <c r="P24" s="110">
        <f t="shared" si="2"/>
        <v>0</v>
      </c>
      <c r="Q24" s="113"/>
      <c r="R24" s="118"/>
      <c r="S24" s="71"/>
      <c r="T24" s="118"/>
    </row>
    <row r="25" spans="2:20" ht="13.8" customHeight="1">
      <c r="B25" s="123"/>
      <c r="C25" s="71"/>
      <c r="D25" s="106"/>
      <c r="E25" s="107"/>
      <c r="F25" s="108"/>
      <c r="G25" s="109"/>
      <c r="H25" s="110"/>
      <c r="I25" s="110">
        <f t="shared" si="4"/>
        <v>0</v>
      </c>
      <c r="J25" s="111"/>
      <c r="K25" s="108"/>
      <c r="L25" s="109"/>
      <c r="M25" s="110"/>
      <c r="N25" s="110">
        <f t="shared" ref="N25:N54" si="6">+K25*M25</f>
        <v>0</v>
      </c>
      <c r="O25" s="112">
        <v>0</v>
      </c>
      <c r="P25" s="110">
        <f t="shared" si="2"/>
        <v>0</v>
      </c>
      <c r="Q25" s="113"/>
      <c r="R25" s="118"/>
      <c r="S25" s="71"/>
      <c r="T25" s="118"/>
    </row>
    <row r="26" spans="2:20" ht="13.8" customHeight="1">
      <c r="B26" s="123"/>
      <c r="C26" s="71"/>
      <c r="D26" s="106"/>
      <c r="E26" s="107"/>
      <c r="F26" s="108"/>
      <c r="G26" s="109"/>
      <c r="H26" s="110"/>
      <c r="I26" s="110">
        <f t="shared" si="4"/>
        <v>0</v>
      </c>
      <c r="J26" s="111"/>
      <c r="K26" s="108"/>
      <c r="L26" s="109"/>
      <c r="M26" s="110"/>
      <c r="N26" s="110">
        <f t="shared" si="6"/>
        <v>0</v>
      </c>
      <c r="O26" s="112">
        <v>0</v>
      </c>
      <c r="P26" s="110">
        <f t="shared" si="2"/>
        <v>0</v>
      </c>
      <c r="Q26" s="113"/>
      <c r="R26" s="118"/>
      <c r="S26" s="71"/>
      <c r="T26" s="118"/>
    </row>
    <row r="27" spans="2:20" ht="13.8" customHeight="1">
      <c r="B27" s="123"/>
      <c r="C27" s="71"/>
      <c r="D27" s="106"/>
      <c r="E27" s="107"/>
      <c r="F27" s="108"/>
      <c r="G27" s="109"/>
      <c r="H27" s="110"/>
      <c r="I27" s="110">
        <f t="shared" si="4"/>
        <v>0</v>
      </c>
      <c r="J27" s="111"/>
      <c r="K27" s="108"/>
      <c r="L27" s="109"/>
      <c r="M27" s="110"/>
      <c r="N27" s="110">
        <f t="shared" si="6"/>
        <v>0</v>
      </c>
      <c r="O27" s="112">
        <v>0</v>
      </c>
      <c r="P27" s="110">
        <f t="shared" si="2"/>
        <v>0</v>
      </c>
      <c r="Q27" s="113"/>
      <c r="R27" s="118"/>
      <c r="S27" s="71"/>
      <c r="T27" s="118"/>
    </row>
    <row r="28" spans="2:20" ht="13.8">
      <c r="B28" s="123"/>
      <c r="C28" s="71"/>
      <c r="D28" s="106"/>
      <c r="E28" s="107"/>
      <c r="F28" s="108"/>
      <c r="G28" s="109"/>
      <c r="H28" s="110"/>
      <c r="I28" s="110">
        <f t="shared" si="4"/>
        <v>0</v>
      </c>
      <c r="J28" s="111"/>
      <c r="K28" s="108"/>
      <c r="L28" s="109"/>
      <c r="M28" s="110"/>
      <c r="N28" s="110">
        <f t="shared" si="6"/>
        <v>0</v>
      </c>
      <c r="O28" s="112">
        <v>0</v>
      </c>
      <c r="P28" s="110">
        <f t="shared" si="2"/>
        <v>0</v>
      </c>
      <c r="Q28" s="113"/>
      <c r="R28" s="117"/>
      <c r="S28" s="71"/>
      <c r="T28" s="117"/>
    </row>
    <row r="29" spans="2:20" ht="13.8">
      <c r="B29" s="123"/>
      <c r="C29" s="71"/>
      <c r="D29" s="106"/>
      <c r="E29" s="107"/>
      <c r="F29" s="108"/>
      <c r="G29" s="109"/>
      <c r="H29" s="110"/>
      <c r="I29" s="110">
        <f t="shared" si="4"/>
        <v>0</v>
      </c>
      <c r="J29" s="111"/>
      <c r="K29" s="108"/>
      <c r="L29" s="109"/>
      <c r="M29" s="110"/>
      <c r="N29" s="110">
        <f t="shared" si="6"/>
        <v>0</v>
      </c>
      <c r="O29" s="112">
        <v>0</v>
      </c>
      <c r="P29" s="110">
        <f t="shared" si="2"/>
        <v>0</v>
      </c>
      <c r="Q29" s="113"/>
      <c r="R29" s="118"/>
      <c r="S29" s="71"/>
      <c r="T29" s="118"/>
    </row>
    <row r="30" spans="2:20" ht="13.8">
      <c r="B30" s="123"/>
      <c r="C30" s="71"/>
      <c r="D30" s="106"/>
      <c r="E30" s="107"/>
      <c r="F30" s="108"/>
      <c r="G30" s="109"/>
      <c r="H30" s="110"/>
      <c r="I30" s="110">
        <f t="shared" si="4"/>
        <v>0</v>
      </c>
      <c r="J30" s="111"/>
      <c r="K30" s="108"/>
      <c r="L30" s="109"/>
      <c r="M30" s="110"/>
      <c r="N30" s="110">
        <f t="shared" si="6"/>
        <v>0</v>
      </c>
      <c r="O30" s="112">
        <v>0</v>
      </c>
      <c r="P30" s="110">
        <f t="shared" si="2"/>
        <v>0</v>
      </c>
      <c r="Q30" s="113"/>
      <c r="R30" s="117"/>
      <c r="S30" s="71"/>
      <c r="T30" s="117"/>
    </row>
    <row r="31" spans="2:20" ht="13.8">
      <c r="B31" s="123"/>
      <c r="C31" s="71"/>
      <c r="D31" s="106"/>
      <c r="E31" s="107"/>
      <c r="F31" s="108"/>
      <c r="G31" s="109"/>
      <c r="H31" s="110"/>
      <c r="I31" s="110">
        <f t="shared" si="4"/>
        <v>0</v>
      </c>
      <c r="J31" s="111"/>
      <c r="K31" s="108"/>
      <c r="L31" s="109"/>
      <c r="M31" s="110"/>
      <c r="N31" s="110">
        <f t="shared" si="6"/>
        <v>0</v>
      </c>
      <c r="O31" s="112">
        <v>0</v>
      </c>
      <c r="P31" s="110">
        <f t="shared" si="2"/>
        <v>0</v>
      </c>
      <c r="Q31" s="113"/>
      <c r="R31" s="118"/>
      <c r="S31" s="71"/>
      <c r="T31" s="118"/>
    </row>
    <row r="32" spans="2:20" ht="13.8">
      <c r="B32" s="123"/>
      <c r="C32" s="71"/>
      <c r="D32" s="106"/>
      <c r="E32" s="107"/>
      <c r="F32" s="108"/>
      <c r="G32" s="109"/>
      <c r="H32" s="110"/>
      <c r="I32" s="110">
        <f t="shared" si="4"/>
        <v>0</v>
      </c>
      <c r="J32" s="111"/>
      <c r="K32" s="108"/>
      <c r="L32" s="109"/>
      <c r="M32" s="110"/>
      <c r="N32" s="110">
        <f t="shared" si="6"/>
        <v>0</v>
      </c>
      <c r="O32" s="112">
        <v>0</v>
      </c>
      <c r="P32" s="110">
        <f t="shared" si="2"/>
        <v>0</v>
      </c>
      <c r="Q32" s="113"/>
      <c r="R32" s="118"/>
      <c r="S32" s="71"/>
      <c r="T32" s="118"/>
    </row>
    <row r="33" spans="2:20" ht="13.8">
      <c r="B33" s="123"/>
      <c r="C33" s="71"/>
      <c r="D33" s="106"/>
      <c r="E33" s="107"/>
      <c r="F33" s="108"/>
      <c r="G33" s="109"/>
      <c r="H33" s="110"/>
      <c r="I33" s="110">
        <f t="shared" si="4"/>
        <v>0</v>
      </c>
      <c r="J33" s="111"/>
      <c r="K33" s="108"/>
      <c r="L33" s="109"/>
      <c r="M33" s="110"/>
      <c r="N33" s="110">
        <f t="shared" si="6"/>
        <v>0</v>
      </c>
      <c r="O33" s="112">
        <v>0</v>
      </c>
      <c r="P33" s="110">
        <f t="shared" si="2"/>
        <v>0</v>
      </c>
      <c r="Q33" s="113"/>
      <c r="R33" s="118"/>
      <c r="S33" s="71"/>
      <c r="T33" s="118"/>
    </row>
    <row r="34" spans="2:20" ht="13.8">
      <c r="B34" s="123"/>
      <c r="C34" s="71"/>
      <c r="D34" s="106"/>
      <c r="E34" s="107"/>
      <c r="F34" s="108"/>
      <c r="G34" s="109"/>
      <c r="H34" s="110"/>
      <c r="I34" s="110">
        <f t="shared" si="4"/>
        <v>0</v>
      </c>
      <c r="J34" s="111"/>
      <c r="K34" s="108"/>
      <c r="L34" s="109"/>
      <c r="M34" s="110"/>
      <c r="N34" s="110">
        <f t="shared" si="6"/>
        <v>0</v>
      </c>
      <c r="O34" s="112">
        <v>0</v>
      </c>
      <c r="P34" s="110">
        <f t="shared" si="2"/>
        <v>0</v>
      </c>
      <c r="Q34" s="113"/>
      <c r="R34" s="118"/>
      <c r="S34" s="71"/>
      <c r="T34" s="118"/>
    </row>
    <row r="35" spans="2:20" ht="13.8">
      <c r="B35" s="123"/>
      <c r="C35" s="33"/>
      <c r="D35" s="97"/>
      <c r="E35" s="47"/>
      <c r="F35" s="49"/>
      <c r="G35" s="50"/>
      <c r="H35" s="51"/>
      <c r="I35" s="51">
        <f t="shared" si="4"/>
        <v>0</v>
      </c>
      <c r="J35" s="48"/>
      <c r="K35" s="49"/>
      <c r="L35" s="50"/>
      <c r="M35" s="51"/>
      <c r="N35" s="51">
        <f t="shared" si="6"/>
        <v>0</v>
      </c>
      <c r="O35" s="53">
        <v>0</v>
      </c>
      <c r="P35" s="51">
        <f t="shared" si="2"/>
        <v>0</v>
      </c>
      <c r="Q35" s="52"/>
      <c r="R35" s="115"/>
      <c r="S35" s="33"/>
      <c r="T35" s="115"/>
    </row>
    <row r="36" spans="2:20" ht="13.8">
      <c r="B36" s="123"/>
      <c r="C36" s="33"/>
      <c r="D36" s="97"/>
      <c r="E36" s="47"/>
      <c r="F36" s="49"/>
      <c r="G36" s="50"/>
      <c r="H36" s="51"/>
      <c r="I36" s="51">
        <f t="shared" si="4"/>
        <v>0</v>
      </c>
      <c r="J36" s="48"/>
      <c r="K36" s="49"/>
      <c r="L36" s="50"/>
      <c r="M36" s="51"/>
      <c r="N36" s="51">
        <f t="shared" si="6"/>
        <v>0</v>
      </c>
      <c r="O36" s="53">
        <v>0</v>
      </c>
      <c r="P36" s="51">
        <f t="shared" si="2"/>
        <v>0</v>
      </c>
      <c r="Q36" s="52"/>
      <c r="R36" s="116"/>
      <c r="S36" s="33"/>
      <c r="T36" s="116"/>
    </row>
    <row r="37" spans="2:20" ht="13.8">
      <c r="B37" s="123"/>
      <c r="C37" s="33"/>
      <c r="D37" s="97"/>
      <c r="E37" s="47"/>
      <c r="F37" s="49"/>
      <c r="G37" s="50"/>
      <c r="H37" s="51"/>
      <c r="I37" s="51">
        <f t="shared" si="4"/>
        <v>0</v>
      </c>
      <c r="J37" s="48"/>
      <c r="K37" s="49"/>
      <c r="L37" s="50"/>
      <c r="M37" s="51"/>
      <c r="N37" s="51">
        <f t="shared" si="6"/>
        <v>0</v>
      </c>
      <c r="O37" s="53">
        <v>0</v>
      </c>
      <c r="P37" s="51">
        <f t="shared" si="2"/>
        <v>0</v>
      </c>
      <c r="Q37" s="52"/>
      <c r="R37" s="115"/>
      <c r="S37" s="33"/>
      <c r="T37" s="115"/>
    </row>
    <row r="38" spans="2:20" ht="13.8">
      <c r="B38" s="123"/>
      <c r="C38" s="33"/>
      <c r="D38" s="97"/>
      <c r="E38" s="47"/>
      <c r="F38" s="49"/>
      <c r="G38" s="50"/>
      <c r="H38" s="51"/>
      <c r="I38" s="51">
        <f t="shared" si="4"/>
        <v>0</v>
      </c>
      <c r="J38" s="48"/>
      <c r="K38" s="49"/>
      <c r="L38" s="50"/>
      <c r="M38" s="51"/>
      <c r="N38" s="51">
        <f t="shared" si="6"/>
        <v>0</v>
      </c>
      <c r="O38" s="53">
        <v>0</v>
      </c>
      <c r="P38" s="51">
        <f t="shared" si="2"/>
        <v>0</v>
      </c>
      <c r="Q38" s="52"/>
      <c r="R38" s="116"/>
      <c r="S38" s="33"/>
      <c r="T38" s="116"/>
    </row>
    <row r="39" spans="2:20" ht="13.8">
      <c r="B39" s="123"/>
      <c r="C39" s="33"/>
      <c r="D39" s="97"/>
      <c r="E39" s="47"/>
      <c r="F39" s="49"/>
      <c r="G39" s="50"/>
      <c r="H39" s="51"/>
      <c r="I39" s="51">
        <f t="shared" si="4"/>
        <v>0</v>
      </c>
      <c r="J39" s="48"/>
      <c r="K39" s="49"/>
      <c r="L39" s="50"/>
      <c r="M39" s="51"/>
      <c r="N39" s="51">
        <f t="shared" si="6"/>
        <v>0</v>
      </c>
      <c r="O39" s="53">
        <v>0</v>
      </c>
      <c r="P39" s="51">
        <f t="shared" si="2"/>
        <v>0</v>
      </c>
      <c r="Q39" s="52"/>
      <c r="R39" s="116"/>
      <c r="S39" s="33"/>
      <c r="T39" s="116"/>
    </row>
    <row r="40" spans="2:20" ht="13.8">
      <c r="B40" s="123"/>
      <c r="C40" s="33"/>
      <c r="D40" s="97"/>
      <c r="E40" s="47"/>
      <c r="F40" s="49"/>
      <c r="G40" s="50"/>
      <c r="H40" s="51"/>
      <c r="I40" s="51">
        <f t="shared" si="4"/>
        <v>0</v>
      </c>
      <c r="J40" s="48"/>
      <c r="K40" s="49"/>
      <c r="L40" s="50"/>
      <c r="M40" s="51"/>
      <c r="N40" s="51">
        <f t="shared" si="6"/>
        <v>0</v>
      </c>
      <c r="O40" s="53">
        <v>0</v>
      </c>
      <c r="P40" s="51">
        <f t="shared" si="2"/>
        <v>0</v>
      </c>
      <c r="Q40" s="52"/>
      <c r="R40" s="116"/>
      <c r="S40" s="33"/>
      <c r="T40" s="116"/>
    </row>
    <row r="41" spans="2:20" ht="13.8">
      <c r="B41" s="123"/>
      <c r="C41" s="33"/>
      <c r="D41" s="97"/>
      <c r="E41" s="47"/>
      <c r="F41" s="49"/>
      <c r="G41" s="50"/>
      <c r="H41" s="51"/>
      <c r="I41" s="51">
        <f t="shared" si="4"/>
        <v>0</v>
      </c>
      <c r="J41" s="48"/>
      <c r="K41" s="49"/>
      <c r="L41" s="50"/>
      <c r="M41" s="51"/>
      <c r="N41" s="51">
        <f t="shared" si="6"/>
        <v>0</v>
      </c>
      <c r="O41" s="53">
        <v>0</v>
      </c>
      <c r="P41" s="51">
        <f t="shared" si="2"/>
        <v>0</v>
      </c>
      <c r="Q41" s="52"/>
      <c r="R41" s="116"/>
      <c r="S41" s="33"/>
      <c r="T41" s="116"/>
    </row>
    <row r="42" spans="2:20" ht="13.8">
      <c r="B42" s="123"/>
      <c r="C42" s="33"/>
      <c r="D42" s="97"/>
      <c r="E42" s="47"/>
      <c r="F42" s="49"/>
      <c r="G42" s="50"/>
      <c r="H42" s="51"/>
      <c r="I42" s="51">
        <f t="shared" si="4"/>
        <v>0</v>
      </c>
      <c r="J42" s="48"/>
      <c r="K42" s="49"/>
      <c r="L42" s="50"/>
      <c r="M42" s="51"/>
      <c r="N42" s="51">
        <f t="shared" si="6"/>
        <v>0</v>
      </c>
      <c r="O42" s="53">
        <v>0</v>
      </c>
      <c r="P42" s="51">
        <f t="shared" si="2"/>
        <v>0</v>
      </c>
      <c r="Q42" s="52"/>
      <c r="R42" s="116"/>
      <c r="S42" s="33"/>
      <c r="T42" s="116"/>
    </row>
    <row r="43" spans="2:20" ht="13.8">
      <c r="B43" s="123"/>
      <c r="C43" s="33"/>
      <c r="D43" s="97"/>
      <c r="E43" s="47"/>
      <c r="F43" s="49"/>
      <c r="G43" s="50"/>
      <c r="H43" s="51"/>
      <c r="I43" s="51">
        <f t="shared" si="4"/>
        <v>0</v>
      </c>
      <c r="J43" s="48"/>
      <c r="K43" s="49"/>
      <c r="L43" s="50"/>
      <c r="M43" s="51"/>
      <c r="N43" s="51">
        <f t="shared" si="6"/>
        <v>0</v>
      </c>
      <c r="O43" s="53">
        <v>0</v>
      </c>
      <c r="P43" s="51">
        <f t="shared" si="2"/>
        <v>0</v>
      </c>
      <c r="Q43" s="52"/>
      <c r="R43" s="116"/>
      <c r="S43" s="33"/>
      <c r="T43" s="116"/>
    </row>
    <row r="44" spans="2:20" ht="13.8">
      <c r="B44" s="123"/>
      <c r="C44" s="33"/>
      <c r="D44" s="103"/>
      <c r="E44" s="47"/>
      <c r="F44" s="49"/>
      <c r="G44" s="50"/>
      <c r="H44" s="51"/>
      <c r="I44" s="51">
        <f t="shared" si="4"/>
        <v>0</v>
      </c>
      <c r="J44" s="48"/>
      <c r="K44" s="49"/>
      <c r="L44" s="50"/>
      <c r="M44" s="51"/>
      <c r="N44" s="51">
        <f t="shared" si="6"/>
        <v>0</v>
      </c>
      <c r="O44" s="53">
        <v>0</v>
      </c>
      <c r="P44" s="51">
        <f t="shared" si="2"/>
        <v>0</v>
      </c>
      <c r="Q44" s="52"/>
      <c r="R44" s="115"/>
      <c r="S44" s="33"/>
      <c r="T44" s="115"/>
    </row>
    <row r="45" spans="2:20" ht="13.8">
      <c r="B45" s="123"/>
      <c r="C45" s="33"/>
      <c r="D45" s="97"/>
      <c r="E45" s="47"/>
      <c r="F45" s="49"/>
      <c r="G45" s="50"/>
      <c r="H45" s="51"/>
      <c r="I45" s="51">
        <f t="shared" si="4"/>
        <v>0</v>
      </c>
      <c r="J45" s="48"/>
      <c r="K45" s="49"/>
      <c r="L45" s="50"/>
      <c r="M45" s="51"/>
      <c r="N45" s="51">
        <f t="shared" si="6"/>
        <v>0</v>
      </c>
      <c r="O45" s="53">
        <v>0</v>
      </c>
      <c r="P45" s="51">
        <f t="shared" si="2"/>
        <v>0</v>
      </c>
      <c r="Q45" s="52"/>
      <c r="R45" s="116"/>
      <c r="S45" s="33"/>
      <c r="T45" s="116"/>
    </row>
    <row r="46" spans="2:20" ht="13.8">
      <c r="B46" s="123"/>
      <c r="C46" s="33"/>
      <c r="D46" s="97"/>
      <c r="E46" s="47"/>
      <c r="F46" s="49"/>
      <c r="G46" s="50"/>
      <c r="H46" s="51"/>
      <c r="I46" s="51">
        <f t="shared" si="4"/>
        <v>0</v>
      </c>
      <c r="J46" s="48"/>
      <c r="K46" s="49"/>
      <c r="L46" s="50"/>
      <c r="M46" s="51"/>
      <c r="N46" s="51">
        <f t="shared" si="6"/>
        <v>0</v>
      </c>
      <c r="O46" s="53">
        <v>0</v>
      </c>
      <c r="P46" s="51">
        <f t="shared" si="2"/>
        <v>0</v>
      </c>
      <c r="Q46" s="52"/>
      <c r="R46" s="116"/>
      <c r="S46" s="33"/>
      <c r="T46" s="116"/>
    </row>
    <row r="47" spans="2:20" ht="13.8">
      <c r="B47" s="123"/>
      <c r="C47" s="33"/>
      <c r="D47" s="97"/>
      <c r="E47" s="47"/>
      <c r="F47" s="49"/>
      <c r="G47" s="50"/>
      <c r="H47" s="51"/>
      <c r="I47" s="51">
        <f t="shared" si="4"/>
        <v>0</v>
      </c>
      <c r="J47" s="48"/>
      <c r="K47" s="49"/>
      <c r="L47" s="50"/>
      <c r="M47" s="51"/>
      <c r="N47" s="51">
        <f t="shared" si="6"/>
        <v>0</v>
      </c>
      <c r="O47" s="53">
        <v>0</v>
      </c>
      <c r="P47" s="51">
        <f t="shared" si="2"/>
        <v>0</v>
      </c>
      <c r="Q47" s="52"/>
      <c r="R47" s="116"/>
      <c r="S47" s="33"/>
      <c r="T47" s="116"/>
    </row>
    <row r="48" spans="2:20" ht="13.8">
      <c r="B48" s="123"/>
      <c r="C48" s="33"/>
      <c r="D48" s="97"/>
      <c r="E48" s="47"/>
      <c r="F48" s="49"/>
      <c r="G48" s="50"/>
      <c r="H48" s="51"/>
      <c r="I48" s="51">
        <f t="shared" si="4"/>
        <v>0</v>
      </c>
      <c r="J48" s="48"/>
      <c r="K48" s="49"/>
      <c r="L48" s="50"/>
      <c r="M48" s="51"/>
      <c r="N48" s="51">
        <f t="shared" si="6"/>
        <v>0</v>
      </c>
      <c r="O48" s="53">
        <v>0</v>
      </c>
      <c r="P48" s="51">
        <f t="shared" si="2"/>
        <v>0</v>
      </c>
      <c r="Q48" s="52"/>
      <c r="R48" s="116"/>
      <c r="S48" s="33"/>
      <c r="T48" s="116"/>
    </row>
    <row r="49" spans="2:20" ht="13.8">
      <c r="B49" s="123"/>
      <c r="C49" s="33"/>
      <c r="D49" s="97"/>
      <c r="E49" s="47"/>
      <c r="F49" s="49"/>
      <c r="G49" s="50"/>
      <c r="H49" s="51"/>
      <c r="I49" s="51">
        <f t="shared" si="4"/>
        <v>0</v>
      </c>
      <c r="J49" s="48"/>
      <c r="K49" s="49"/>
      <c r="L49" s="50"/>
      <c r="M49" s="51"/>
      <c r="N49" s="51">
        <f t="shared" si="6"/>
        <v>0</v>
      </c>
      <c r="O49" s="53">
        <v>0</v>
      </c>
      <c r="P49" s="51">
        <f t="shared" si="2"/>
        <v>0</v>
      </c>
      <c r="Q49" s="52"/>
      <c r="R49" s="116"/>
      <c r="S49" s="33"/>
      <c r="T49" s="116"/>
    </row>
    <row r="50" spans="2:20" ht="13.8">
      <c r="B50" s="123"/>
      <c r="C50" s="33"/>
      <c r="D50" s="97"/>
      <c r="E50" s="47"/>
      <c r="F50" s="49"/>
      <c r="G50" s="50"/>
      <c r="H50" s="51"/>
      <c r="I50" s="51">
        <f t="shared" si="4"/>
        <v>0</v>
      </c>
      <c r="J50" s="48"/>
      <c r="K50" s="49"/>
      <c r="L50" s="50"/>
      <c r="M50" s="51"/>
      <c r="N50" s="51">
        <f t="shared" si="6"/>
        <v>0</v>
      </c>
      <c r="O50" s="53">
        <v>0</v>
      </c>
      <c r="P50" s="51">
        <f t="shared" si="2"/>
        <v>0</v>
      </c>
      <c r="Q50" s="52"/>
      <c r="R50" s="116"/>
      <c r="S50" s="33"/>
      <c r="T50" s="116"/>
    </row>
    <row r="51" spans="2:20" ht="13.8">
      <c r="B51" s="123"/>
      <c r="C51" s="33"/>
      <c r="D51" s="97"/>
      <c r="E51" s="47"/>
      <c r="F51" s="49"/>
      <c r="G51" s="50"/>
      <c r="H51" s="51"/>
      <c r="I51" s="51">
        <f t="shared" si="4"/>
        <v>0</v>
      </c>
      <c r="J51" s="48"/>
      <c r="K51" s="49"/>
      <c r="L51" s="50"/>
      <c r="M51" s="51"/>
      <c r="N51" s="51">
        <f t="shared" si="6"/>
        <v>0</v>
      </c>
      <c r="O51" s="53">
        <v>0</v>
      </c>
      <c r="P51" s="51">
        <f t="shared" si="2"/>
        <v>0</v>
      </c>
      <c r="Q51" s="52"/>
      <c r="R51" s="116"/>
      <c r="S51" s="33"/>
      <c r="T51" s="116"/>
    </row>
    <row r="52" spans="2:20" ht="13.8">
      <c r="B52" s="123"/>
      <c r="C52" s="33"/>
      <c r="D52" s="97"/>
      <c r="E52" s="47"/>
      <c r="F52" s="49"/>
      <c r="G52" s="50"/>
      <c r="H52" s="51"/>
      <c r="I52" s="51">
        <f t="shared" si="4"/>
        <v>0</v>
      </c>
      <c r="J52" s="48"/>
      <c r="K52" s="49"/>
      <c r="L52" s="50"/>
      <c r="M52" s="51"/>
      <c r="N52" s="51">
        <f t="shared" si="6"/>
        <v>0</v>
      </c>
      <c r="O52" s="53">
        <v>0</v>
      </c>
      <c r="P52" s="51">
        <f t="shared" si="2"/>
        <v>0</v>
      </c>
      <c r="Q52" s="52"/>
      <c r="R52" s="115"/>
      <c r="S52" s="33"/>
      <c r="T52" s="115"/>
    </row>
    <row r="53" spans="2:20" ht="13.8">
      <c r="B53" s="123"/>
      <c r="C53" s="33"/>
      <c r="D53" s="97"/>
      <c r="E53" s="47"/>
      <c r="F53" s="49"/>
      <c r="G53" s="50"/>
      <c r="H53" s="51"/>
      <c r="I53" s="51">
        <f t="shared" si="4"/>
        <v>0</v>
      </c>
      <c r="J53" s="48"/>
      <c r="K53" s="49"/>
      <c r="L53" s="50"/>
      <c r="M53" s="51"/>
      <c r="N53" s="51">
        <f t="shared" si="6"/>
        <v>0</v>
      </c>
      <c r="O53" s="53">
        <v>0</v>
      </c>
      <c r="P53" s="51">
        <f t="shared" si="2"/>
        <v>0</v>
      </c>
      <c r="Q53" s="52"/>
      <c r="R53" s="116"/>
      <c r="S53" s="33"/>
      <c r="T53" s="116"/>
    </row>
    <row r="54" spans="2:20" ht="13.8">
      <c r="B54" s="123"/>
      <c r="C54" s="33"/>
      <c r="D54" s="97"/>
      <c r="E54" s="47"/>
      <c r="F54" s="49"/>
      <c r="G54" s="50"/>
      <c r="H54" s="51"/>
      <c r="I54" s="51">
        <f t="shared" si="4"/>
        <v>0</v>
      </c>
      <c r="J54" s="48"/>
      <c r="K54" s="49"/>
      <c r="L54" s="50"/>
      <c r="M54" s="51"/>
      <c r="N54" s="51">
        <f t="shared" si="6"/>
        <v>0</v>
      </c>
      <c r="O54" s="53">
        <v>0</v>
      </c>
      <c r="P54" s="51">
        <f t="shared" si="2"/>
        <v>0</v>
      </c>
      <c r="Q54" s="52"/>
      <c r="R54" s="115"/>
      <c r="S54" s="33"/>
      <c r="T54" s="115"/>
    </row>
    <row r="55" spans="2:20" ht="13.8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</row>
    <row r="56" spans="2:20" ht="13.2" customHeight="1">
      <c r="B56" s="54"/>
      <c r="C56" s="33"/>
      <c r="D56" s="75"/>
      <c r="E56" s="64"/>
      <c r="F56" s="186" t="s">
        <v>37</v>
      </c>
      <c r="G56" s="187"/>
      <c r="H56" s="187"/>
      <c r="I56" s="76">
        <f>SUM(I7:I55)</f>
        <v>0</v>
      </c>
      <c r="J56" s="48"/>
      <c r="K56" s="186" t="s">
        <v>11</v>
      </c>
      <c r="L56" s="187"/>
      <c r="M56" s="187"/>
      <c r="N56" s="187"/>
      <c r="O56" s="187"/>
      <c r="P56" s="77">
        <f>SUM(P7:P55)</f>
        <v>0</v>
      </c>
      <c r="Q56" s="55"/>
      <c r="R56" s="162"/>
      <c r="S56" s="33"/>
      <c r="T56" s="33"/>
    </row>
    <row r="57" spans="2:20" ht="13.2" customHeight="1">
      <c r="B57" s="54"/>
      <c r="C57" s="33"/>
      <c r="D57" s="75"/>
      <c r="E57" s="64"/>
      <c r="F57" s="188" t="s">
        <v>38</v>
      </c>
      <c r="G57" s="189"/>
      <c r="H57" s="189"/>
      <c r="I57" s="79">
        <f>I56*0.25</f>
        <v>0</v>
      </c>
      <c r="J57" s="48"/>
      <c r="K57" s="104"/>
      <c r="L57" s="105"/>
      <c r="M57" s="190" t="s">
        <v>38</v>
      </c>
      <c r="N57" s="190"/>
      <c r="O57" s="190"/>
      <c r="P57" s="80">
        <f>P56*0.25</f>
        <v>0</v>
      </c>
      <c r="Q57" s="56"/>
      <c r="R57" s="163"/>
      <c r="S57" s="33"/>
      <c r="T57" s="33"/>
    </row>
    <row r="58" spans="2:20" ht="13.2" customHeight="1">
      <c r="B58" s="54"/>
      <c r="C58" s="33"/>
      <c r="D58" s="78"/>
      <c r="E58" s="78"/>
      <c r="F58" s="191" t="s">
        <v>12</v>
      </c>
      <c r="G58" s="190"/>
      <c r="H58" s="190"/>
      <c r="I58" s="79">
        <f>SUM(I56+I57)</f>
        <v>0</v>
      </c>
      <c r="J58" s="48"/>
      <c r="K58" s="191" t="s">
        <v>12</v>
      </c>
      <c r="L58" s="190"/>
      <c r="M58" s="190"/>
      <c r="N58" s="190"/>
      <c r="O58" s="190"/>
      <c r="P58" s="80">
        <f>SUM(P56+P57)</f>
        <v>0</v>
      </c>
      <c r="Q58" s="56"/>
      <c r="R58" s="163"/>
      <c r="S58" s="33"/>
      <c r="T58" s="33"/>
    </row>
    <row r="59" spans="2:20" ht="13.2" customHeight="1">
      <c r="B59" s="54"/>
      <c r="C59" s="33"/>
      <c r="D59" s="78"/>
      <c r="E59" s="81"/>
      <c r="F59" s="68"/>
      <c r="G59" s="192" t="s">
        <v>33</v>
      </c>
      <c r="H59" s="192"/>
      <c r="I59" s="82">
        <f>I58*19%</f>
        <v>0</v>
      </c>
      <c r="J59" s="57"/>
      <c r="K59" s="193" t="s">
        <v>34</v>
      </c>
      <c r="L59" s="192"/>
      <c r="M59" s="192"/>
      <c r="N59" s="192"/>
      <c r="O59" s="192"/>
      <c r="P59" s="83">
        <f>P58*19%</f>
        <v>0</v>
      </c>
      <c r="Q59" s="56"/>
      <c r="R59" s="163"/>
      <c r="S59" s="33"/>
      <c r="T59" s="33"/>
    </row>
    <row r="60" spans="2:20" ht="13.2" customHeight="1">
      <c r="B60" s="54"/>
      <c r="C60" s="33"/>
      <c r="D60" s="33"/>
      <c r="E60" s="84"/>
      <c r="F60" s="66"/>
      <c r="G60" s="194" t="s">
        <v>35</v>
      </c>
      <c r="H60" s="194"/>
      <c r="I60" s="85">
        <f>+I58+I59</f>
        <v>0</v>
      </c>
      <c r="J60" s="48"/>
      <c r="K60" s="195" t="s">
        <v>13</v>
      </c>
      <c r="L60" s="194"/>
      <c r="M60" s="194"/>
      <c r="N60" s="194"/>
      <c r="O60" s="194"/>
      <c r="P60" s="89">
        <f>SUM(P58:P59)</f>
        <v>0</v>
      </c>
      <c r="Q60" s="59"/>
      <c r="R60" s="163"/>
      <c r="S60" s="33"/>
      <c r="T60" s="33"/>
    </row>
    <row r="61" spans="2:20" ht="13.2" customHeight="1">
      <c r="B61" s="54"/>
      <c r="C61" s="33"/>
      <c r="D61" s="78"/>
      <c r="E61" s="86"/>
      <c r="F61" s="66"/>
      <c r="G61" s="67"/>
      <c r="H61" s="67"/>
      <c r="I61" s="87"/>
      <c r="J61" s="48"/>
      <c r="K61" s="66"/>
      <c r="L61" s="67"/>
      <c r="M61" s="67"/>
      <c r="N61" s="67"/>
      <c r="O61" s="67"/>
      <c r="P61" s="58"/>
      <c r="Q61" s="59"/>
      <c r="R61" s="163"/>
      <c r="S61" s="33"/>
      <c r="T61" s="33"/>
    </row>
    <row r="62" spans="2:20" ht="15.6" customHeight="1">
      <c r="B62" s="54"/>
      <c r="C62" s="33"/>
      <c r="D62" s="78"/>
      <c r="E62" s="65"/>
      <c r="F62" s="196"/>
      <c r="G62" s="197"/>
      <c r="H62" s="197"/>
      <c r="I62" s="88"/>
      <c r="J62" s="48"/>
      <c r="K62" s="196"/>
      <c r="L62" s="197"/>
      <c r="M62" s="197"/>
      <c r="N62" s="197"/>
      <c r="O62" s="197"/>
      <c r="P62" s="60"/>
      <c r="Q62" s="60"/>
      <c r="R62" s="164"/>
      <c r="S62" s="33"/>
      <c r="T62" s="33"/>
    </row>
    <row r="63" spans="2:20" ht="13.2" customHeight="1">
      <c r="B63" s="185"/>
      <c r="C63" s="185"/>
      <c r="D63" s="185"/>
      <c r="E63" s="185"/>
      <c r="F63" s="185"/>
      <c r="G63" s="185"/>
      <c r="H63" s="185"/>
    </row>
    <row r="64" spans="2:20">
      <c r="B64" s="185"/>
      <c r="C64" s="185"/>
      <c r="D64" s="185"/>
      <c r="E64" s="185"/>
      <c r="F64" s="185"/>
      <c r="G64" s="185"/>
      <c r="H64" s="185"/>
      <c r="I64" s="120"/>
    </row>
    <row r="65" spans="8:9">
      <c r="H65" s="176"/>
    </row>
    <row r="66" spans="8:9">
      <c r="H66" s="176"/>
    </row>
    <row r="67" spans="8:9">
      <c r="H67" s="176"/>
    </row>
    <row r="68" spans="8:9">
      <c r="H68" s="176"/>
      <c r="I68" s="120"/>
    </row>
    <row r="69" spans="8:9">
      <c r="H69" s="176"/>
    </row>
    <row r="70" spans="8:9">
      <c r="H70" s="176"/>
    </row>
    <row r="71" spans="8:9">
      <c r="H71" s="176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showGridLines="0" tabSelected="1" zoomScaleNormal="100" workbookViewId="0">
      <selection activeCell="B404" sqref="B40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24.21875" style="2" bestFit="1" customWidth="1"/>
    <col min="4" max="4" width="5.109375" style="2" customWidth="1"/>
    <col min="5" max="5" width="10.6640625" style="93" customWidth="1"/>
    <col min="6" max="6" width="14.6640625" style="93" bestFit="1" customWidth="1"/>
    <col min="7" max="7" width="6" style="2" customWidth="1"/>
    <col min="8" max="8" width="12.6640625" style="93" customWidth="1"/>
    <col min="9" max="9" width="11.21875" style="2" customWidth="1"/>
    <col min="10" max="10" width="9.109375" style="2" customWidth="1"/>
    <col min="11" max="11" width="11.21875" style="2" customWidth="1"/>
    <col min="12" max="12" width="40.77734375" style="21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1"/>
    </row>
    <row r="2" spans="1:13">
      <c r="B2" s="8" t="s">
        <v>26</v>
      </c>
      <c r="C2" s="8" t="s">
        <v>25</v>
      </c>
      <c r="D2" s="200" t="s">
        <v>14</v>
      </c>
      <c r="E2" s="200"/>
      <c r="F2" s="200"/>
      <c r="G2" s="206" t="s">
        <v>15</v>
      </c>
      <c r="H2" s="207"/>
      <c r="I2" s="207"/>
      <c r="J2" s="207"/>
      <c r="K2" s="207"/>
      <c r="L2" s="207"/>
      <c r="M2" s="208"/>
    </row>
    <row r="3" spans="1:13">
      <c r="B3" s="4"/>
      <c r="C3" s="91"/>
      <c r="D3" s="9" t="s">
        <v>16</v>
      </c>
      <c r="E3" s="94" t="s">
        <v>18</v>
      </c>
      <c r="F3" s="100" t="s">
        <v>18</v>
      </c>
      <c r="G3" s="13" t="s">
        <v>16</v>
      </c>
      <c r="H3" s="94" t="s">
        <v>18</v>
      </c>
      <c r="I3" s="13" t="s">
        <v>19</v>
      </c>
      <c r="J3" s="13" t="s">
        <v>20</v>
      </c>
      <c r="K3" s="10" t="s">
        <v>18</v>
      </c>
      <c r="L3" s="211" t="s">
        <v>21</v>
      </c>
      <c r="M3" s="13" t="s">
        <v>39</v>
      </c>
    </row>
    <row r="4" spans="1:13">
      <c r="A4" s="3"/>
      <c r="B4" s="5"/>
      <c r="C4" s="92"/>
      <c r="D4" s="11"/>
      <c r="E4" s="95" t="s">
        <v>17</v>
      </c>
      <c r="F4" s="101" t="s">
        <v>22</v>
      </c>
      <c r="G4" s="14"/>
      <c r="H4" s="95" t="s">
        <v>27</v>
      </c>
      <c r="I4" s="14" t="s">
        <v>28</v>
      </c>
      <c r="J4" s="14" t="s">
        <v>23</v>
      </c>
      <c r="K4" s="12" t="s">
        <v>29</v>
      </c>
      <c r="L4" s="212"/>
      <c r="M4" s="14"/>
    </row>
    <row r="5" spans="1:13" s="141" customFormat="1" ht="13.2" customHeight="1">
      <c r="A5" s="133"/>
      <c r="B5" s="134">
        <v>1</v>
      </c>
      <c r="C5" s="156" t="s">
        <v>41</v>
      </c>
      <c r="D5" s="169">
        <v>3</v>
      </c>
      <c r="E5" s="170">
        <v>30000</v>
      </c>
      <c r="F5" s="136">
        <f t="shared" ref="F5:F30" si="0">E5*D5</f>
        <v>90000</v>
      </c>
      <c r="G5" s="169">
        <v>3</v>
      </c>
      <c r="H5" s="170">
        <v>30000</v>
      </c>
      <c r="I5" s="136">
        <f t="shared" ref="I5:I30" si="1">H5*G5</f>
        <v>90000</v>
      </c>
      <c r="J5" s="138">
        <v>0</v>
      </c>
      <c r="K5" s="139">
        <f>ROUND(I5-(I5*J5),2)</f>
        <v>90000</v>
      </c>
      <c r="L5" s="142" t="s">
        <v>57</v>
      </c>
      <c r="M5" s="140" t="s">
        <v>58</v>
      </c>
    </row>
    <row r="6" spans="1:13" s="141" customFormat="1" ht="26.4">
      <c r="A6" s="133"/>
      <c r="B6" s="134">
        <v>2</v>
      </c>
      <c r="C6" s="156" t="s">
        <v>42</v>
      </c>
      <c r="D6" s="169">
        <v>2</v>
      </c>
      <c r="E6" s="171">
        <v>67000</v>
      </c>
      <c r="F6" s="136">
        <f t="shared" ref="F6:F8" si="2">E6*D6</f>
        <v>134000</v>
      </c>
      <c r="G6" s="169">
        <v>2</v>
      </c>
      <c r="H6" s="171">
        <v>67000</v>
      </c>
      <c r="I6" s="136">
        <f t="shared" si="1"/>
        <v>134000</v>
      </c>
      <c r="J6" s="138">
        <v>0</v>
      </c>
      <c r="K6" s="139">
        <f t="shared" ref="K6:K30" si="3">ROUND(I6-(I6*J6),2)</f>
        <v>134000</v>
      </c>
      <c r="L6" s="142" t="s">
        <v>57</v>
      </c>
      <c r="M6" s="140" t="s">
        <v>59</v>
      </c>
    </row>
    <row r="7" spans="1:13" s="147" customFormat="1" ht="26.4">
      <c r="A7" s="143"/>
      <c r="B7" s="144">
        <v>3</v>
      </c>
      <c r="C7" s="157" t="s">
        <v>43</v>
      </c>
      <c r="D7" s="169">
        <v>1</v>
      </c>
      <c r="E7" s="171">
        <v>23000</v>
      </c>
      <c r="F7" s="136">
        <f t="shared" si="2"/>
        <v>23000</v>
      </c>
      <c r="G7" s="169">
        <v>1</v>
      </c>
      <c r="H7" s="171">
        <v>23000</v>
      </c>
      <c r="I7" s="136">
        <f t="shared" si="1"/>
        <v>23000</v>
      </c>
      <c r="J7" s="138">
        <v>0</v>
      </c>
      <c r="K7" s="139">
        <f t="shared" si="3"/>
        <v>23000</v>
      </c>
      <c r="L7" s="142" t="s">
        <v>57</v>
      </c>
      <c r="M7" s="146" t="s">
        <v>60</v>
      </c>
    </row>
    <row r="8" spans="1:13" s="147" customFormat="1" ht="26.4">
      <c r="A8" s="143"/>
      <c r="B8" s="144">
        <v>4</v>
      </c>
      <c r="C8" s="158" t="s">
        <v>44</v>
      </c>
      <c r="D8" s="169">
        <v>1</v>
      </c>
      <c r="E8" s="171">
        <v>18000</v>
      </c>
      <c r="F8" s="136">
        <f t="shared" si="2"/>
        <v>18000</v>
      </c>
      <c r="G8" s="169">
        <v>1</v>
      </c>
      <c r="H8" s="171">
        <v>18000</v>
      </c>
      <c r="I8" s="136">
        <f t="shared" si="1"/>
        <v>18000</v>
      </c>
      <c r="J8" s="138">
        <v>0</v>
      </c>
      <c r="K8" s="139">
        <f t="shared" si="3"/>
        <v>18000</v>
      </c>
      <c r="L8" s="142" t="s">
        <v>57</v>
      </c>
      <c r="M8" s="146" t="s">
        <v>61</v>
      </c>
    </row>
    <row r="9" spans="1:13" s="147" customFormat="1" ht="26.4">
      <c r="A9" s="143"/>
      <c r="B9" s="144">
        <v>5</v>
      </c>
      <c r="C9" s="158" t="s">
        <v>45</v>
      </c>
      <c r="D9" s="169">
        <v>1</v>
      </c>
      <c r="E9" s="171">
        <v>20000</v>
      </c>
      <c r="F9" s="136">
        <f t="shared" si="0"/>
        <v>20000</v>
      </c>
      <c r="G9" s="169">
        <v>1</v>
      </c>
      <c r="H9" s="171">
        <v>20000</v>
      </c>
      <c r="I9" s="136">
        <f t="shared" si="1"/>
        <v>20000</v>
      </c>
      <c r="J9" s="138">
        <v>0</v>
      </c>
      <c r="K9" s="139">
        <f t="shared" si="3"/>
        <v>20000</v>
      </c>
      <c r="L9" s="142" t="s">
        <v>57</v>
      </c>
      <c r="M9" s="146" t="s">
        <v>62</v>
      </c>
    </row>
    <row r="10" spans="1:13" s="147" customFormat="1" ht="26.4">
      <c r="A10" s="143"/>
      <c r="B10" s="144">
        <v>6</v>
      </c>
      <c r="C10" s="158" t="s">
        <v>46</v>
      </c>
      <c r="D10" s="169">
        <v>1</v>
      </c>
      <c r="E10" s="171">
        <v>21000</v>
      </c>
      <c r="F10" s="136">
        <f t="shared" si="0"/>
        <v>21000</v>
      </c>
      <c r="G10" s="169">
        <v>1</v>
      </c>
      <c r="H10" s="171">
        <v>21000</v>
      </c>
      <c r="I10" s="136">
        <f t="shared" si="1"/>
        <v>21000</v>
      </c>
      <c r="J10" s="138">
        <v>0</v>
      </c>
      <c r="K10" s="139">
        <f t="shared" si="3"/>
        <v>21000</v>
      </c>
      <c r="L10" s="142" t="s">
        <v>57</v>
      </c>
      <c r="M10" s="146" t="s">
        <v>63</v>
      </c>
    </row>
    <row r="11" spans="1:13" s="147" customFormat="1" ht="26.4">
      <c r="A11" s="143"/>
      <c r="B11" s="144">
        <v>7</v>
      </c>
      <c r="C11" s="158" t="s">
        <v>47</v>
      </c>
      <c r="D11" s="169">
        <v>5</v>
      </c>
      <c r="E11" s="171">
        <v>5000</v>
      </c>
      <c r="F11" s="136">
        <f t="shared" si="0"/>
        <v>25000</v>
      </c>
      <c r="G11" s="169">
        <v>5</v>
      </c>
      <c r="H11" s="171">
        <v>5000</v>
      </c>
      <c r="I11" s="136">
        <f t="shared" si="1"/>
        <v>25000</v>
      </c>
      <c r="J11" s="138">
        <v>0</v>
      </c>
      <c r="K11" s="139">
        <f t="shared" si="3"/>
        <v>25000</v>
      </c>
      <c r="L11" s="142" t="s">
        <v>57</v>
      </c>
      <c r="M11" s="146" t="s">
        <v>64</v>
      </c>
    </row>
    <row r="12" spans="1:13" s="147" customFormat="1" ht="26.4">
      <c r="A12" s="143"/>
      <c r="B12" s="144">
        <v>8</v>
      </c>
      <c r="C12" s="158" t="s">
        <v>48</v>
      </c>
      <c r="D12" s="169">
        <v>3</v>
      </c>
      <c r="E12" s="171">
        <v>12000</v>
      </c>
      <c r="F12" s="136">
        <f t="shared" si="0"/>
        <v>36000</v>
      </c>
      <c r="G12" s="169">
        <v>3</v>
      </c>
      <c r="H12" s="171">
        <v>12000</v>
      </c>
      <c r="I12" s="136">
        <f t="shared" si="1"/>
        <v>36000</v>
      </c>
      <c r="J12" s="138">
        <v>0</v>
      </c>
      <c r="K12" s="139">
        <f t="shared" si="3"/>
        <v>36000</v>
      </c>
      <c r="L12" s="142" t="s">
        <v>57</v>
      </c>
      <c r="M12" s="146" t="s">
        <v>65</v>
      </c>
    </row>
    <row r="13" spans="1:13" s="147" customFormat="1" ht="26.4">
      <c r="A13" s="143"/>
      <c r="B13" s="144">
        <v>9</v>
      </c>
      <c r="C13" s="158" t="s">
        <v>49</v>
      </c>
      <c r="D13" s="169">
        <v>5</v>
      </c>
      <c r="E13" s="171">
        <v>2200</v>
      </c>
      <c r="F13" s="136">
        <f t="shared" si="0"/>
        <v>11000</v>
      </c>
      <c r="G13" s="169">
        <v>5</v>
      </c>
      <c r="H13" s="171">
        <v>2200</v>
      </c>
      <c r="I13" s="136">
        <f t="shared" si="1"/>
        <v>11000</v>
      </c>
      <c r="J13" s="138">
        <v>0</v>
      </c>
      <c r="K13" s="139">
        <f t="shared" si="3"/>
        <v>11000</v>
      </c>
      <c r="L13" s="142" t="s">
        <v>57</v>
      </c>
      <c r="M13" s="146" t="s">
        <v>66</v>
      </c>
    </row>
    <row r="14" spans="1:13" s="147" customFormat="1" ht="26.4">
      <c r="A14" s="143"/>
      <c r="B14" s="144">
        <v>10</v>
      </c>
      <c r="C14" s="158" t="s">
        <v>50</v>
      </c>
      <c r="D14" s="169">
        <v>12</v>
      </c>
      <c r="E14" s="171">
        <v>500</v>
      </c>
      <c r="F14" s="136">
        <f t="shared" si="0"/>
        <v>6000</v>
      </c>
      <c r="G14" s="169">
        <v>12</v>
      </c>
      <c r="H14" s="171">
        <v>500</v>
      </c>
      <c r="I14" s="136">
        <f t="shared" si="1"/>
        <v>6000</v>
      </c>
      <c r="J14" s="138">
        <v>0</v>
      </c>
      <c r="K14" s="139">
        <f t="shared" si="3"/>
        <v>6000</v>
      </c>
      <c r="L14" s="142" t="s">
        <v>57</v>
      </c>
      <c r="M14" s="146" t="s">
        <v>67</v>
      </c>
    </row>
    <row r="15" spans="1:13" s="147" customFormat="1" ht="26.4">
      <c r="A15" s="143"/>
      <c r="B15" s="144">
        <v>11</v>
      </c>
      <c r="C15" s="158" t="s">
        <v>51</v>
      </c>
      <c r="D15" s="169">
        <v>1</v>
      </c>
      <c r="E15" s="171">
        <v>3200</v>
      </c>
      <c r="F15" s="136">
        <f t="shared" si="0"/>
        <v>3200</v>
      </c>
      <c r="G15" s="169">
        <v>1</v>
      </c>
      <c r="H15" s="171">
        <v>3200</v>
      </c>
      <c r="I15" s="136">
        <f t="shared" si="1"/>
        <v>3200</v>
      </c>
      <c r="J15" s="138">
        <v>0</v>
      </c>
      <c r="K15" s="139">
        <f t="shared" si="3"/>
        <v>3200</v>
      </c>
      <c r="L15" s="142" t="s">
        <v>57</v>
      </c>
      <c r="M15" s="146" t="s">
        <v>68</v>
      </c>
    </row>
    <row r="16" spans="1:13" s="147" customFormat="1" ht="26.4">
      <c r="A16" s="143"/>
      <c r="B16" s="144">
        <v>12</v>
      </c>
      <c r="C16" s="158" t="s">
        <v>52</v>
      </c>
      <c r="D16" s="169">
        <v>1</v>
      </c>
      <c r="E16" s="171">
        <v>1200</v>
      </c>
      <c r="F16" s="136">
        <f t="shared" si="0"/>
        <v>1200</v>
      </c>
      <c r="G16" s="169">
        <v>1</v>
      </c>
      <c r="H16" s="171">
        <v>1200</v>
      </c>
      <c r="I16" s="136">
        <f t="shared" si="1"/>
        <v>1200</v>
      </c>
      <c r="J16" s="138">
        <v>0</v>
      </c>
      <c r="K16" s="139">
        <f t="shared" si="3"/>
        <v>1200</v>
      </c>
      <c r="L16" s="142" t="s">
        <v>57</v>
      </c>
      <c r="M16" s="146" t="s">
        <v>72</v>
      </c>
    </row>
    <row r="17" spans="1:13" s="147" customFormat="1" ht="26.4">
      <c r="A17" s="143"/>
      <c r="B17" s="144">
        <v>13</v>
      </c>
      <c r="C17" s="158" t="s">
        <v>53</v>
      </c>
      <c r="D17" s="169">
        <v>1</v>
      </c>
      <c r="E17" s="171">
        <v>5700</v>
      </c>
      <c r="F17" s="136">
        <f t="shared" si="0"/>
        <v>5700</v>
      </c>
      <c r="G17" s="169">
        <v>1</v>
      </c>
      <c r="H17" s="171">
        <v>5700</v>
      </c>
      <c r="I17" s="136">
        <f t="shared" si="1"/>
        <v>5700</v>
      </c>
      <c r="J17" s="138">
        <v>0</v>
      </c>
      <c r="K17" s="139">
        <f t="shared" si="3"/>
        <v>5700</v>
      </c>
      <c r="L17" s="142" t="s">
        <v>57</v>
      </c>
      <c r="M17" s="219" t="s">
        <v>72</v>
      </c>
    </row>
    <row r="18" spans="1:13" s="147" customFormat="1" ht="26.4">
      <c r="A18" s="143"/>
      <c r="B18" s="144">
        <v>14</v>
      </c>
      <c r="C18" s="158" t="s">
        <v>54</v>
      </c>
      <c r="D18" s="169">
        <v>3</v>
      </c>
      <c r="E18" s="171">
        <v>1567</v>
      </c>
      <c r="F18" s="136">
        <f t="shared" si="0"/>
        <v>4701</v>
      </c>
      <c r="G18" s="169">
        <v>3</v>
      </c>
      <c r="H18" s="171">
        <v>1567</v>
      </c>
      <c r="I18" s="136">
        <f t="shared" si="1"/>
        <v>4701</v>
      </c>
      <c r="J18" s="138">
        <v>0</v>
      </c>
      <c r="K18" s="139">
        <f t="shared" si="3"/>
        <v>4701</v>
      </c>
      <c r="L18" s="142" t="s">
        <v>57</v>
      </c>
      <c r="M18" s="146" t="s">
        <v>71</v>
      </c>
    </row>
    <row r="19" spans="1:13" s="147" customFormat="1" ht="26.4">
      <c r="A19" s="143"/>
      <c r="B19" s="144">
        <v>15</v>
      </c>
      <c r="C19" s="158" t="s">
        <v>55</v>
      </c>
      <c r="D19" s="169">
        <v>1</v>
      </c>
      <c r="E19" s="171">
        <v>80000</v>
      </c>
      <c r="F19" s="136">
        <f t="shared" si="0"/>
        <v>80000</v>
      </c>
      <c r="G19" s="169">
        <v>1</v>
      </c>
      <c r="H19" s="171">
        <v>80000</v>
      </c>
      <c r="I19" s="136">
        <f t="shared" si="1"/>
        <v>80000</v>
      </c>
      <c r="J19" s="138">
        <v>0</v>
      </c>
      <c r="K19" s="139">
        <f t="shared" si="3"/>
        <v>80000</v>
      </c>
      <c r="L19" s="142" t="s">
        <v>57</v>
      </c>
      <c r="M19" s="146" t="s">
        <v>70</v>
      </c>
    </row>
    <row r="20" spans="1:13" s="147" customFormat="1">
      <c r="A20" s="143"/>
      <c r="B20" s="144">
        <v>16</v>
      </c>
      <c r="C20" s="158" t="s">
        <v>56</v>
      </c>
      <c r="D20" s="169">
        <v>1</v>
      </c>
      <c r="E20" s="171">
        <v>30000</v>
      </c>
      <c r="F20" s="136">
        <f t="shared" si="0"/>
        <v>30000</v>
      </c>
      <c r="G20" s="169">
        <v>1</v>
      </c>
      <c r="H20" s="171">
        <v>30000</v>
      </c>
      <c r="I20" s="136">
        <f t="shared" si="1"/>
        <v>30000</v>
      </c>
      <c r="J20" s="138">
        <v>0</v>
      </c>
      <c r="K20" s="139">
        <f t="shared" si="3"/>
        <v>30000</v>
      </c>
      <c r="L20" s="142" t="s">
        <v>69</v>
      </c>
      <c r="M20" s="146"/>
    </row>
    <row r="21" spans="1:13" s="147" customFormat="1" hidden="1">
      <c r="A21" s="143"/>
      <c r="B21" s="144"/>
      <c r="C21" s="158"/>
      <c r="D21" s="169"/>
      <c r="E21" s="171"/>
      <c r="F21" s="136">
        <f t="shared" si="0"/>
        <v>0</v>
      </c>
      <c r="G21" s="169"/>
      <c r="H21" s="137"/>
      <c r="I21" s="136">
        <f t="shared" si="1"/>
        <v>0</v>
      </c>
      <c r="J21" s="138">
        <v>0</v>
      </c>
      <c r="K21" s="139">
        <f t="shared" si="3"/>
        <v>0</v>
      </c>
      <c r="L21" s="142"/>
      <c r="M21" s="146"/>
    </row>
    <row r="22" spans="1:13" s="147" customFormat="1" hidden="1">
      <c r="A22" s="143"/>
      <c r="B22" s="134"/>
      <c r="C22" s="158"/>
      <c r="D22" s="169"/>
      <c r="E22" s="171"/>
      <c r="F22" s="136">
        <f t="shared" si="0"/>
        <v>0</v>
      </c>
      <c r="G22" s="169"/>
      <c r="H22" s="137"/>
      <c r="I22" s="136">
        <f t="shared" si="1"/>
        <v>0</v>
      </c>
      <c r="J22" s="138">
        <v>0</v>
      </c>
      <c r="K22" s="139">
        <f t="shared" si="3"/>
        <v>0</v>
      </c>
      <c r="L22" s="142"/>
      <c r="M22" s="146"/>
    </row>
    <row r="23" spans="1:13" s="147" customFormat="1" hidden="1">
      <c r="A23" s="143"/>
      <c r="B23" s="134"/>
      <c r="C23" s="158"/>
      <c r="D23" s="169"/>
      <c r="E23" s="171"/>
      <c r="F23" s="136">
        <f t="shared" si="0"/>
        <v>0</v>
      </c>
      <c r="G23" s="169"/>
      <c r="H23" s="137"/>
      <c r="I23" s="136">
        <f t="shared" si="1"/>
        <v>0</v>
      </c>
      <c r="J23" s="138">
        <v>0</v>
      </c>
      <c r="K23" s="139">
        <f t="shared" si="3"/>
        <v>0</v>
      </c>
      <c r="L23" s="142"/>
      <c r="M23" s="146"/>
    </row>
    <row r="24" spans="1:13" s="147" customFormat="1" hidden="1">
      <c r="A24" s="143"/>
      <c r="B24" s="134"/>
      <c r="C24" s="158"/>
      <c r="D24" s="169"/>
      <c r="E24" s="171"/>
      <c r="F24" s="136">
        <f t="shared" si="0"/>
        <v>0</v>
      </c>
      <c r="G24" s="169"/>
      <c r="H24" s="137"/>
      <c r="I24" s="136">
        <f t="shared" si="1"/>
        <v>0</v>
      </c>
      <c r="J24" s="138">
        <v>0</v>
      </c>
      <c r="K24" s="139">
        <f t="shared" si="3"/>
        <v>0</v>
      </c>
      <c r="L24" s="142"/>
      <c r="M24" s="146"/>
    </row>
    <row r="25" spans="1:13" s="147" customFormat="1" hidden="1">
      <c r="A25" s="143"/>
      <c r="B25" s="144"/>
      <c r="C25" s="158"/>
      <c r="D25" s="168"/>
      <c r="E25" s="174"/>
      <c r="F25" s="136">
        <f t="shared" si="0"/>
        <v>0</v>
      </c>
      <c r="G25" s="145"/>
      <c r="H25" s="137"/>
      <c r="I25" s="136">
        <f t="shared" si="1"/>
        <v>0</v>
      </c>
      <c r="J25" s="138">
        <v>0</v>
      </c>
      <c r="K25" s="139">
        <f t="shared" si="3"/>
        <v>0</v>
      </c>
      <c r="L25" s="142"/>
      <c r="M25" s="146"/>
    </row>
    <row r="26" spans="1:13" s="147" customFormat="1" hidden="1">
      <c r="A26" s="143"/>
      <c r="B26" s="144"/>
      <c r="C26" s="167"/>
      <c r="D26" s="145"/>
      <c r="E26" s="174"/>
      <c r="F26" s="136">
        <f t="shared" si="0"/>
        <v>0</v>
      </c>
      <c r="G26" s="135"/>
      <c r="H26" s="137"/>
      <c r="I26" s="136">
        <v>0</v>
      </c>
      <c r="J26" s="138">
        <v>0</v>
      </c>
      <c r="K26" s="139">
        <f t="shared" si="3"/>
        <v>0</v>
      </c>
      <c r="L26" s="172"/>
      <c r="M26" s="146"/>
    </row>
    <row r="27" spans="1:13" s="147" customFormat="1" hidden="1">
      <c r="A27" s="143"/>
      <c r="B27" s="144"/>
      <c r="C27" s="158"/>
      <c r="D27" s="145"/>
      <c r="E27" s="174"/>
      <c r="F27" s="136">
        <f t="shared" si="0"/>
        <v>0</v>
      </c>
      <c r="G27" s="135"/>
      <c r="H27" s="137"/>
      <c r="I27" s="136">
        <f t="shared" si="1"/>
        <v>0</v>
      </c>
      <c r="J27" s="138">
        <v>0</v>
      </c>
      <c r="K27" s="139">
        <f t="shared" si="3"/>
        <v>0</v>
      </c>
      <c r="L27" s="172"/>
      <c r="M27" s="146"/>
    </row>
    <row r="28" spans="1:13" s="141" customFormat="1" hidden="1">
      <c r="A28" s="133"/>
      <c r="B28" s="134"/>
      <c r="C28" s="148"/>
      <c r="D28" s="135"/>
      <c r="E28" s="170"/>
      <c r="F28" s="136">
        <f t="shared" si="0"/>
        <v>0</v>
      </c>
      <c r="G28" s="135"/>
      <c r="H28" s="137"/>
      <c r="I28" s="136">
        <f t="shared" si="1"/>
        <v>0</v>
      </c>
      <c r="J28" s="138">
        <v>0</v>
      </c>
      <c r="K28" s="139">
        <f t="shared" si="3"/>
        <v>0</v>
      </c>
      <c r="L28" s="172"/>
      <c r="M28" s="146"/>
    </row>
    <row r="29" spans="1:13" s="141" customFormat="1" hidden="1">
      <c r="A29" s="133"/>
      <c r="B29" s="134"/>
      <c r="C29" s="148"/>
      <c r="D29" s="135"/>
      <c r="E29" s="170"/>
      <c r="F29" s="136">
        <f t="shared" si="0"/>
        <v>0</v>
      </c>
      <c r="G29" s="135"/>
      <c r="H29" s="137"/>
      <c r="I29" s="136">
        <f t="shared" si="1"/>
        <v>0</v>
      </c>
      <c r="J29" s="138">
        <v>0</v>
      </c>
      <c r="K29" s="139">
        <f t="shared" si="3"/>
        <v>0</v>
      </c>
      <c r="L29" s="172"/>
      <c r="M29" s="146"/>
    </row>
    <row r="30" spans="1:13" s="141" customFormat="1" hidden="1">
      <c r="A30" s="133"/>
      <c r="B30" s="134"/>
      <c r="C30" s="148"/>
      <c r="D30" s="135"/>
      <c r="E30" s="170"/>
      <c r="F30" s="175">
        <f t="shared" si="0"/>
        <v>0</v>
      </c>
      <c r="G30" s="135"/>
      <c r="H30" s="137"/>
      <c r="I30" s="136">
        <f t="shared" si="1"/>
        <v>0</v>
      </c>
      <c r="J30" s="138">
        <v>0</v>
      </c>
      <c r="K30" s="139">
        <f t="shared" si="3"/>
        <v>0</v>
      </c>
      <c r="L30" s="172"/>
      <c r="M30" s="146"/>
    </row>
    <row r="31" spans="1:13" s="141" customFormat="1" hidden="1">
      <c r="B31" s="149"/>
      <c r="C31" s="150"/>
      <c r="D31" s="151"/>
      <c r="E31" s="152"/>
      <c r="F31" s="153"/>
      <c r="G31" s="154"/>
      <c r="H31" s="152"/>
      <c r="I31" s="150"/>
      <c r="J31" s="150"/>
      <c r="K31" s="151"/>
      <c r="L31" s="209"/>
      <c r="M31" s="155"/>
    </row>
    <row r="32" spans="1:13" hidden="1">
      <c r="B32" s="15"/>
      <c r="C32" s="17"/>
      <c r="D32" s="205" t="s">
        <v>36</v>
      </c>
      <c r="E32" s="205"/>
      <c r="F32" s="90">
        <f>SUM(F5:F30)</f>
        <v>508801</v>
      </c>
      <c r="G32" s="23" t="s">
        <v>24</v>
      </c>
      <c r="H32" s="98"/>
      <c r="I32" s="24"/>
      <c r="J32" s="25"/>
      <c r="K32" s="26">
        <f>SUM(K5:K31)</f>
        <v>508801</v>
      </c>
      <c r="L32" s="213"/>
      <c r="M32" s="27"/>
    </row>
    <row r="33" spans="2:13" hidden="1">
      <c r="B33" s="16"/>
      <c r="C33" s="18"/>
      <c r="D33" s="19"/>
      <c r="E33" s="96"/>
      <c r="F33" s="102"/>
      <c r="G33" s="5"/>
      <c r="H33" s="96"/>
      <c r="I33" s="20"/>
      <c r="J33" s="21"/>
      <c r="K33" s="22"/>
      <c r="L33" s="214"/>
      <c r="M33" s="28"/>
    </row>
    <row r="34" spans="2:13">
      <c r="G34" s="3"/>
      <c r="H34" s="99"/>
      <c r="I34" s="3"/>
      <c r="J34" s="6"/>
      <c r="K34" s="7"/>
      <c r="L34" s="215"/>
    </row>
    <row r="35" spans="2:13" ht="15">
      <c r="D35" s="198" t="s">
        <v>30</v>
      </c>
      <c r="E35" s="199"/>
      <c r="F35" s="29">
        <f>'Daños Edificio'!I60</f>
        <v>0</v>
      </c>
      <c r="J35" s="198" t="s">
        <v>30</v>
      </c>
      <c r="K35" s="199"/>
      <c r="L35" s="216">
        <f>'Daños Edificio'!P60</f>
        <v>0</v>
      </c>
    </row>
    <row r="36" spans="2:13" ht="15">
      <c r="D36" s="201" t="s">
        <v>31</v>
      </c>
      <c r="E36" s="202"/>
      <c r="F36" s="30">
        <f>F32</f>
        <v>508801</v>
      </c>
      <c r="H36" s="93">
        <f>F37-L37</f>
        <v>0</v>
      </c>
      <c r="J36" s="201" t="s">
        <v>31</v>
      </c>
      <c r="K36" s="202"/>
      <c r="L36" s="217">
        <f>K32</f>
        <v>508801</v>
      </c>
    </row>
    <row r="37" spans="2:13" ht="15.6">
      <c r="D37" s="203" t="s">
        <v>32</v>
      </c>
      <c r="E37" s="204"/>
      <c r="F37" s="31">
        <f>SUM(F35:F36)</f>
        <v>508801</v>
      </c>
      <c r="J37" s="203" t="s">
        <v>32</v>
      </c>
      <c r="K37" s="204"/>
      <c r="L37" s="218">
        <f>SUM(L35:L36)</f>
        <v>508801</v>
      </c>
    </row>
    <row r="39" spans="2:13">
      <c r="K39" s="173"/>
    </row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2025-05-17T23:33:55Z</dcterms:modified>
</cp:coreProperties>
</file>