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7/"/>
    </mc:Choice>
  </mc:AlternateContent>
  <xr:revisionPtr revIDLastSave="1" documentId="8_{D66C9296-C3B4-4B7B-85F6-E5FC19454FC7}" xr6:coauthVersionLast="47" xr6:coauthVersionMax="47" xr10:uidLastSave="{54B8929E-029D-4EA2-868A-170F678C8965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N8" i="1"/>
  <c r="N9" i="1"/>
  <c r="N10" i="1"/>
  <c r="N11" i="1"/>
  <c r="N12" i="1"/>
  <c r="N14" i="1"/>
  <c r="N15" i="1"/>
  <c r="N16" i="1"/>
  <c r="N17" i="1"/>
  <c r="N18" i="1"/>
  <c r="N19" i="1"/>
  <c r="N20" i="1"/>
  <c r="N21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1" i="1"/>
  <c r="N22" i="1"/>
  <c r="P22" i="1" s="1"/>
  <c r="I20" i="1" l="1"/>
  <c r="P20" i="1"/>
  <c r="P8" i="1" l="1"/>
  <c r="P9" i="1"/>
  <c r="P7" i="1"/>
  <c r="P10" i="1"/>
  <c r="P11" i="1"/>
  <c r="P14" i="1"/>
  <c r="I14" i="1"/>
  <c r="I15" i="1"/>
  <c r="P15" i="1"/>
  <c r="I16" i="1"/>
  <c r="P16" i="1"/>
  <c r="I17" i="1"/>
  <c r="P17" i="1"/>
  <c r="I18" i="1"/>
  <c r="P18" i="1"/>
  <c r="I19" i="1"/>
  <c r="P19" i="1"/>
  <c r="I21" i="1"/>
  <c r="I22" i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4" i="1" l="1"/>
  <c r="P54" i="1"/>
  <c r="P56" i="1" l="1"/>
  <c r="I56" i="1"/>
  <c r="K5" i="3"/>
  <c r="I57" i="1" l="1"/>
  <c r="I58" i="1" s="1"/>
  <c r="F35" i="3" s="1"/>
  <c r="P57" i="1"/>
  <c r="P58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<sst xmlns="http://schemas.openxmlformats.org/spreadsheetml/2006/main" count="105" uniqueCount="70">
  <si>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</si>
  <si>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</si>
  <si>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</si>
  <si>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</si>
  <si>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</si>
  <si>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</si>
  <si>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</si>
  <si>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</si>
  <si>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</si>
  <si>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</si>
  <si>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</si>
  <si>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</si>
  <si>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</si>
  <si>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</si>
  <si>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</si>
  <si>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</si>
  <si>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</si>
  <si>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</si>
  <si>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</si>
  <si>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</si>
  <si>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</si>
  <si>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</si>
  <si>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</si>
  <si>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</si>
  <si>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</si>
  <si>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</si>
  <si>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</si>
  <si>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</si>
  <si>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</si>
  <si>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</si>
  <si>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</si>
  <si>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</si>
  <si>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</si>
  <si>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</si>
  <si>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</si>
  <si>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</si>
  <si>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</si>
  <si>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</si>
  <si>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</si>
  <si>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</si>
  <si>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</si>
  <si>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Instalación de Motor BFT Deimos AC A600 Instalación de 1 motor de corredera, 4 metros de cremalleras + fotoceldas semi inalámbricas + Programación de hasta 20 controles y puesta en marcha. (valor incluye: motor, 3 controles remotors BTF mitto + 4 mt de cremallera de acero + 1 par de fotoceldas ceturión</t>
  </si>
  <si>
    <t>gl</t>
  </si>
  <si>
    <t>1.1</t>
  </si>
  <si>
    <t>Motor BFT Deimos AC A600</t>
  </si>
  <si>
    <t>https://www.allsolutions.cl/deimosaca600?utm_source=js-google-shopping-app&amp;utm_medium=js-google-shopping-app&amp;gad_source=1&amp;gbraid=0AAAAACsyVjkze4PsHfwtUJp-6FB_uVupz&amp;gclid=Cj0KCQjw_JzABhC2ARIsAPe3ynqPNSkL4LH54pKbEyxUfpNR7CnbSDSiE_BSnsxeMTTt3IuskTtxb3kaAvbmEALw_wcB</t>
  </si>
  <si>
    <t>Valor acorde al mercado actual</t>
  </si>
  <si>
    <t>Controles remotos BFT Mitto</t>
  </si>
  <si>
    <t>https://www.allsolutions.cl/control-remoto-bft-2-canales</t>
  </si>
  <si>
    <t>4 mt de cremallera de acero</t>
  </si>
  <si>
    <t>https://www.allsolutions.cl/cremallera-de-acero-comunello-m4-30x12?utm_source=js-google-shopping-app&amp;utm_medium=js-google-shopping-app&amp;gad_source=1&amp;gbraid=0AAAAACsyVjkze4PsHfwtUJp-6FB_uVupz&amp;gclid=Cj0KCQjw_JzABhC2ARIsAPe3ynrW1tSi40jOzUVsPOJ2SSyv5DrYVd3HWbZi7zokpen8RG-AuSELmg8aAsyYEALw_wcB</t>
  </si>
  <si>
    <t>Par de fotoceldas Centurión
 photon</t>
  </si>
  <si>
    <t>https://www.allsolutions.cl/fotocelda-infrarroja-centurion-photon-smart</t>
  </si>
  <si>
    <t>1.2</t>
  </si>
  <si>
    <t>1.3</t>
  </si>
  <si>
    <t>1.4</t>
  </si>
  <si>
    <t>1.5</t>
  </si>
  <si>
    <t>1.6</t>
  </si>
  <si>
    <t>Valor por trabajos de Instalación de Motor BFT Deimos AC A600 Instalación de 1 motor de corredera, 4 metros de cremalleras + fotoceldas semi inalámbricas + Programación de hasta 20 controles y puesta en marcha</t>
  </si>
  <si>
    <t>Partidas desglosadas desde el ítem 1.1 al 1.5</t>
  </si>
  <si>
    <t>Valor acorde al mercado actual y a los trabajos a realizar</t>
  </si>
  <si>
    <t>Reposición de Motor del Acceso Vehicular</t>
  </si>
  <si>
    <t>Reparación Filtración Bajo Medidor</t>
  </si>
  <si>
    <t>Trabajos de reparación por filtración bajo medidor del suministro de agua potable</t>
  </si>
  <si>
    <t>Factura N°19</t>
  </si>
  <si>
    <t>2.1</t>
  </si>
  <si>
    <t>Sra. Francisca Jesús Gre Carafi</t>
  </si>
  <si>
    <t>El Mayorazgo N°11187, Lo Barnechea</t>
  </si>
  <si>
    <t>Presupuesto Reposición de Motor dañado</t>
  </si>
  <si>
    <t>Factura por Reparación de Filtración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</si>
</sst>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b/>
      <sz val="14"/>
      <color rgb="FF0000CC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2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  <xf numFmtId="0" fontId="25" fillId="2" borderId="0" xfId="0" applyFont="1" applyFill="1"/>
    <xf numFmtId="0" fontId="25" fillId="2" borderId="0" xfId="0" applyFont="1" applyFill="1" applyAlignment="1">
      <alignment horizontal="left"/>
    </xf>
    <xf numFmtId="3" fontId="19" fillId="2" borderId="1" xfId="0" applyNumberFormat="1" applyFont="1" applyFill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175484</xdr:colOff>
      <xdr:row>64</xdr:row>
      <xdr:rowOff>97043</xdr:rowOff>
    </xdr:from>
    <xdr:to>
      <xdr:col>13</xdr:col>
      <xdr:colOff>590759</xdr:colOff>
      <xdr:row>106</xdr:row>
      <xdr:rowOff>41012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3FB73F-FADE-A3D1-DEEC-6A468618D2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4"/>
        <a:stretch/>
      </xdr:blipFill>
      <xdr:spPr>
        <a:xfrm>
          <a:off x="175484" y="6820572"/>
          <a:ext cx="10339877" cy="700367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694765</xdr:colOff>
      <xdr:row>86</xdr:row>
      <xdr:rowOff>115868</xdr:rowOff>
    </xdr:from>
    <xdr:to>
      <xdr:col>13</xdr:col>
      <xdr:colOff>549312</xdr:colOff>
      <xdr:row>105</xdr:row>
      <xdr:rowOff>133193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B098870-97F7-97A4-AA87-0110EEE16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95883" y="10537339"/>
          <a:ext cx="3074221" cy="3220526"/>
        </a:xfrm>
        <a:prstGeom prst="rect">
          <a:avLst/>
        </a:prstGeom>
      </xdr:spPr>
    </xdr:pic>
    <xdr:clientData/>
  </xdr:twoCellAnchor>
  <xdr:twoCellAnchor editAs="oneCell">
    <xdr:from>
      <xdr:col>13</xdr:col>
      <xdr:colOff>818029</xdr:colOff>
      <xdr:row>64</xdr:row>
      <xdr:rowOff>97267</xdr:rowOff>
    </xdr:from>
    <xdr:to>
      <xdr:col>23</xdr:col>
      <xdr:colOff>250115</xdr:colOff>
      <xdr:row>106</xdr:row>
      <xdr:rowOff>59180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AAD9E00-85A6-3A8B-79A6-718F5D5C8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46441" y="6876826"/>
          <a:ext cx="8471647" cy="703304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69"/>
  <sheetViews>
    <sheetView showGridLines="0" tabSelected="1" zoomScale="85" zoomScaleNormal="85" workbookViewId="0">
      <selection activeCell="O12" sqref="O1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66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67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61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69">
      <c r="B7" s="127" t="s">
        <v>43</v>
      </c>
      <c r="C7" s="128"/>
      <c r="D7" s="105" t="s">
        <v>58</v>
      </c>
      <c r="E7" s="125"/>
      <c r="F7" s="51"/>
      <c r="G7" s="123"/>
      <c r="H7" s="53"/>
      <c r="I7" s="53"/>
      <c r="J7" s="50"/>
      <c r="K7" s="216">
        <v>1</v>
      </c>
      <c r="L7" s="221" t="s">
        <v>42</v>
      </c>
      <c r="M7" s="218">
        <v>322335</v>
      </c>
      <c r="N7" s="129">
        <v>168935</v>
      </c>
      <c r="O7" s="55">
        <v>0</v>
      </c>
      <c r="P7" s="218">
        <f t="shared" ref="P7:P52" si="0">+(-N7*O7)+N7</f>
        <v>168935</v>
      </c>
      <c r="Q7" s="54"/>
      <c r="R7" s="183" t="s">
        <v>60</v>
      </c>
      <c r="S7" s="128"/>
      <c r="T7" s="117"/>
    </row>
    <row r="8" spans="2:20" s="126" customFormat="1" ht="27.6">
      <c r="B8" s="127" t="s">
        <v>53</v>
      </c>
      <c r="C8" s="128"/>
      <c r="D8" s="105" t="s">
        <v>44</v>
      </c>
      <c r="E8" s="125"/>
      <c r="F8" s="51"/>
      <c r="G8" s="123"/>
      <c r="H8" s="53"/>
      <c r="I8" s="53">
        <f t="shared" ref="I8:I11" si="1">+F8*H8</f>
        <v>0</v>
      </c>
      <c r="J8" s="50"/>
      <c r="K8" s="216">
        <v>1</v>
      </c>
      <c r="L8" s="221" t="s">
        <v>4</v>
      </c>
      <c r="M8" s="218">
        <v>543900</v>
      </c>
      <c r="N8" s="129">
        <f t="shared" ref="N8:N21" si="2">+K8*M8</f>
        <v>543900</v>
      </c>
      <c r="O8" s="55">
        <v>0</v>
      </c>
      <c r="P8" s="218">
        <f t="shared" ref="P8:P9" si="3">+(-N8*O8)+N8</f>
        <v>543900</v>
      </c>
      <c r="Q8" s="166"/>
      <c r="R8" s="183" t="s">
        <v>46</v>
      </c>
      <c r="S8" s="128"/>
      <c r="T8" s="117" t="s">
        <v>45</v>
      </c>
    </row>
    <row r="9" spans="2:20" s="126" customFormat="1" ht="27.6">
      <c r="B9" s="127" t="s">
        <v>54</v>
      </c>
      <c r="C9" s="128"/>
      <c r="D9" s="105" t="s">
        <v>47</v>
      </c>
      <c r="E9" s="125"/>
      <c r="F9" s="51"/>
      <c r="G9" s="123"/>
      <c r="H9" s="53"/>
      <c r="I9" s="53">
        <f t="shared" si="1"/>
        <v>0</v>
      </c>
      <c r="J9" s="50"/>
      <c r="K9" s="216">
        <v>3</v>
      </c>
      <c r="L9" s="221" t="s">
        <v>4</v>
      </c>
      <c r="M9" s="218">
        <v>20800</v>
      </c>
      <c r="N9" s="129">
        <f t="shared" si="2"/>
        <v>62400</v>
      </c>
      <c r="O9" s="55">
        <v>0</v>
      </c>
      <c r="P9" s="218">
        <f t="shared" si="3"/>
        <v>62400</v>
      </c>
      <c r="Q9" s="166"/>
      <c r="R9" s="183" t="s">
        <v>46</v>
      </c>
      <c r="S9" s="128"/>
      <c r="T9" s="117" t="s">
        <v>48</v>
      </c>
    </row>
    <row r="10" spans="2:20" s="126" customFormat="1" ht="27.6">
      <c r="B10" s="127" t="s">
        <v>55</v>
      </c>
      <c r="C10" s="128"/>
      <c r="D10" s="105" t="s">
        <v>49</v>
      </c>
      <c r="E10" s="125"/>
      <c r="F10" s="51"/>
      <c r="G10" s="123"/>
      <c r="H10" s="53"/>
      <c r="I10" s="53">
        <f t="shared" si="1"/>
        <v>0</v>
      </c>
      <c r="J10" s="50"/>
      <c r="K10" s="216">
        <v>1</v>
      </c>
      <c r="L10" s="221" t="s">
        <v>4</v>
      </c>
      <c r="M10" s="218">
        <v>15000</v>
      </c>
      <c r="N10" s="129">
        <f t="shared" si="2"/>
        <v>15000</v>
      </c>
      <c r="O10" s="55">
        <v>0</v>
      </c>
      <c r="P10" s="218">
        <f t="shared" si="0"/>
        <v>15000</v>
      </c>
      <c r="Q10" s="54"/>
      <c r="R10" s="183" t="s">
        <v>46</v>
      </c>
      <c r="S10" s="128"/>
      <c r="T10" s="117" t="s">
        <v>50</v>
      </c>
    </row>
    <row r="11" spans="2:20" s="126" customFormat="1" ht="27.6">
      <c r="B11" s="127" t="s">
        <v>56</v>
      </c>
      <c r="C11" s="128"/>
      <c r="D11" s="105" t="s">
        <v>51</v>
      </c>
      <c r="E11" s="125"/>
      <c r="F11" s="51"/>
      <c r="G11" s="123"/>
      <c r="H11" s="53"/>
      <c r="I11" s="53">
        <f t="shared" si="1"/>
        <v>0</v>
      </c>
      <c r="J11" s="50"/>
      <c r="K11" s="216">
        <v>1</v>
      </c>
      <c r="L11" s="221" t="s">
        <v>4</v>
      </c>
      <c r="M11" s="218">
        <v>76000</v>
      </c>
      <c r="N11" s="129">
        <f t="shared" si="2"/>
        <v>76000</v>
      </c>
      <c r="O11" s="55">
        <v>0</v>
      </c>
      <c r="P11" s="218">
        <f t="shared" si="0"/>
        <v>76000</v>
      </c>
      <c r="Q11" s="54"/>
      <c r="R11" s="183"/>
      <c r="S11" s="128"/>
      <c r="T11" s="118" t="s">
        <v>52</v>
      </c>
    </row>
    <row r="12" spans="2:20" ht="82.8">
      <c r="B12" s="127" t="s">
        <v>57</v>
      </c>
      <c r="C12" s="35"/>
      <c r="D12" s="105" t="s">
        <v>41</v>
      </c>
      <c r="E12" s="49"/>
      <c r="F12" s="51">
        <v>1</v>
      </c>
      <c r="G12" s="123" t="s">
        <v>42</v>
      </c>
      <c r="H12" s="53">
        <v>866235.29411799996</v>
      </c>
      <c r="I12" s="53">
        <f t="shared" ref="I12:I52" si="4">+F12*H12</f>
        <v>866235.29411799996</v>
      </c>
      <c r="J12" s="50"/>
      <c r="K12" s="216"/>
      <c r="L12" s="217"/>
      <c r="M12" s="218"/>
      <c r="N12" s="129">
        <f t="shared" si="2"/>
        <v>0</v>
      </c>
      <c r="O12" s="55">
        <v>0</v>
      </c>
      <c r="P12" s="218"/>
      <c r="Q12" s="166"/>
      <c r="R12" s="183" t="s">
        <v>59</v>
      </c>
      <c r="S12" s="35"/>
      <c r="T12" s="118"/>
    </row>
    <row r="13" spans="2:20" ht="13.8">
      <c r="B13" s="41">
        <v>2</v>
      </c>
      <c r="C13" s="42"/>
      <c r="D13" s="76" t="s">
        <v>62</v>
      </c>
      <c r="E13" s="43"/>
      <c r="F13" s="44" t="s">
        <v>3</v>
      </c>
      <c r="G13" s="41" t="s">
        <v>4</v>
      </c>
      <c r="H13" s="45" t="s">
        <v>5</v>
      </c>
      <c r="I13" s="46" t="s">
        <v>6</v>
      </c>
      <c r="J13" s="40"/>
      <c r="K13" s="44" t="s">
        <v>3</v>
      </c>
      <c r="L13" s="41" t="s">
        <v>4</v>
      </c>
      <c r="M13" s="45" t="s">
        <v>5</v>
      </c>
      <c r="N13" s="46" t="s">
        <v>6</v>
      </c>
      <c r="O13" s="44" t="s">
        <v>7</v>
      </c>
      <c r="P13" s="48" t="s">
        <v>8</v>
      </c>
      <c r="Q13" s="47"/>
      <c r="R13" s="165" t="s">
        <v>9</v>
      </c>
      <c r="S13" s="35"/>
      <c r="T13" s="165" t="s">
        <v>39</v>
      </c>
    </row>
    <row r="14" spans="2:20" ht="27.6">
      <c r="B14" s="127" t="s">
        <v>65</v>
      </c>
      <c r="C14" s="35"/>
      <c r="D14" s="172" t="s">
        <v>63</v>
      </c>
      <c r="E14" s="49"/>
      <c r="F14" s="51">
        <v>1</v>
      </c>
      <c r="G14" s="52" t="s">
        <v>42</v>
      </c>
      <c r="H14" s="53">
        <v>117647.058823</v>
      </c>
      <c r="I14" s="53">
        <f t="shared" si="4"/>
        <v>117647.058823</v>
      </c>
      <c r="J14" s="50"/>
      <c r="K14" s="51">
        <v>1</v>
      </c>
      <c r="L14" s="52" t="s">
        <v>42</v>
      </c>
      <c r="M14" s="53">
        <v>117647.058823</v>
      </c>
      <c r="N14" s="112">
        <f t="shared" si="2"/>
        <v>117647.058823</v>
      </c>
      <c r="O14" s="55">
        <v>0</v>
      </c>
      <c r="P14" s="53">
        <f t="shared" si="0"/>
        <v>117647.058823</v>
      </c>
      <c r="Q14" s="166"/>
      <c r="R14" s="183" t="s">
        <v>64</v>
      </c>
      <c r="S14" s="35"/>
      <c r="T14" s="118"/>
    </row>
    <row r="15" spans="2:20" ht="13.8" hidden="1">
      <c r="B15" s="127"/>
      <c r="C15" s="73"/>
      <c r="D15" s="172"/>
      <c r="E15" s="109"/>
      <c r="F15" s="110"/>
      <c r="G15" s="111"/>
      <c r="H15" s="112"/>
      <c r="I15" s="112">
        <f t="shared" si="4"/>
        <v>0</v>
      </c>
      <c r="J15" s="113"/>
      <c r="K15" s="110"/>
      <c r="L15" s="111"/>
      <c r="M15" s="112"/>
      <c r="N15" s="112">
        <f t="shared" si="2"/>
        <v>0</v>
      </c>
      <c r="O15" s="114">
        <v>0</v>
      </c>
      <c r="P15" s="112">
        <f t="shared" si="0"/>
        <v>0</v>
      </c>
      <c r="Q15" s="184"/>
      <c r="R15" s="183"/>
      <c r="S15" s="73"/>
      <c r="T15" s="119"/>
    </row>
    <row r="16" spans="2:20" ht="13.8" hidden="1">
      <c r="B16" s="127"/>
      <c r="C16" s="73"/>
      <c r="D16" s="172"/>
      <c r="E16" s="109"/>
      <c r="F16" s="51"/>
      <c r="G16" s="52"/>
      <c r="H16" s="53"/>
      <c r="I16" s="112">
        <f t="shared" si="4"/>
        <v>0</v>
      </c>
      <c r="J16" s="113"/>
      <c r="K16" s="110"/>
      <c r="L16" s="111"/>
      <c r="M16" s="112"/>
      <c r="N16" s="112">
        <f t="shared" si="2"/>
        <v>0</v>
      </c>
      <c r="O16" s="114">
        <v>0</v>
      </c>
      <c r="P16" s="112">
        <f t="shared" si="0"/>
        <v>0</v>
      </c>
      <c r="Q16" s="184"/>
      <c r="R16" s="171"/>
      <c r="S16" s="73"/>
      <c r="T16" s="120"/>
    </row>
    <row r="17" spans="2:20" ht="13.8" hidden="1" customHeight="1">
      <c r="B17" s="127"/>
      <c r="C17" s="73"/>
      <c r="D17" s="108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2"/>
        <v>0</v>
      </c>
      <c r="O17" s="114">
        <v>0</v>
      </c>
      <c r="P17" s="112">
        <f t="shared" si="0"/>
        <v>0</v>
      </c>
      <c r="Q17" s="115"/>
      <c r="R17" s="117"/>
      <c r="S17" s="73"/>
      <c r="T17" s="120"/>
    </row>
    <row r="18" spans="2:20" ht="13.8" hidden="1" customHeight="1">
      <c r="B18" s="127"/>
      <c r="C18" s="73"/>
      <c r="D18" s="108"/>
      <c r="E18" s="109"/>
      <c r="F18" s="110"/>
      <c r="G18" s="111"/>
      <c r="H18" s="112"/>
      <c r="I18" s="112">
        <f t="shared" si="4"/>
        <v>0</v>
      </c>
      <c r="J18" s="113"/>
      <c r="K18" s="110"/>
      <c r="L18" s="111"/>
      <c r="M18" s="112"/>
      <c r="N18" s="112">
        <f t="shared" si="2"/>
        <v>0</v>
      </c>
      <c r="O18" s="114">
        <v>0</v>
      </c>
      <c r="P18" s="112">
        <f t="shared" si="0"/>
        <v>0</v>
      </c>
      <c r="Q18" s="115"/>
      <c r="R18" s="117"/>
      <c r="S18" s="73"/>
      <c r="T18" s="119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2"/>
        <v>0</v>
      </c>
      <c r="O19" s="114">
        <v>0</v>
      </c>
      <c r="P19" s="112">
        <f t="shared" si="0"/>
        <v>0</v>
      </c>
      <c r="Q19" s="184"/>
      <c r="R19" s="185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29"/>
      <c r="N20" s="112">
        <f t="shared" si="2"/>
        <v>0</v>
      </c>
      <c r="O20" s="114">
        <v>0</v>
      </c>
      <c r="P20" s="112">
        <f t="shared" si="0"/>
        <v>0</v>
      </c>
      <c r="Q20" s="115"/>
      <c r="R20" s="120"/>
      <c r="S20" s="73"/>
      <c r="T20" s="120"/>
    </row>
    <row r="21" spans="2:20" ht="13.8" hidden="1" customHeight="1">
      <c r="B21" s="127"/>
      <c r="C21" s="73"/>
      <c r="D21" s="134"/>
      <c r="E21" s="135"/>
      <c r="F21" s="130"/>
      <c r="G21" s="131"/>
      <c r="H21" s="132"/>
      <c r="I21" s="112">
        <f t="shared" si="4"/>
        <v>0</v>
      </c>
      <c r="J21" s="113"/>
      <c r="K21" s="110"/>
      <c r="L21" s="111"/>
      <c r="M21" s="112"/>
      <c r="N21" s="112">
        <f t="shared" si="2"/>
        <v>0</v>
      </c>
      <c r="O21" s="114">
        <v>0</v>
      </c>
      <c r="P21" s="112">
        <f t="shared" si="0"/>
        <v>0</v>
      </c>
      <c r="Q21" s="133"/>
      <c r="R21" s="167"/>
      <c r="S21" s="73"/>
      <c r="T21" s="120"/>
    </row>
    <row r="22" spans="2:20" ht="13.8" hidden="1" customHeight="1">
      <c r="B22" s="127"/>
      <c r="C22" s="73"/>
      <c r="D22" s="136"/>
      <c r="E22" s="135"/>
      <c r="F22" s="130"/>
      <c r="G22" s="131"/>
      <c r="H22" s="132"/>
      <c r="I22" s="112">
        <f t="shared" si="4"/>
        <v>0</v>
      </c>
      <c r="J22" s="113"/>
      <c r="K22" s="110"/>
      <c r="L22" s="111"/>
      <c r="M22" s="112"/>
      <c r="N22" s="112">
        <f t="shared" ref="N22" si="5">+K22*M22</f>
        <v>0</v>
      </c>
      <c r="O22" s="114">
        <v>0</v>
      </c>
      <c r="P22" s="112">
        <f t="shared" si="0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08"/>
      <c r="E23" s="109"/>
      <c r="F23" s="110"/>
      <c r="G23" s="111"/>
      <c r="H23" s="112"/>
      <c r="I23" s="112">
        <f t="shared" si="4"/>
        <v>0</v>
      </c>
      <c r="J23" s="113"/>
      <c r="K23" s="110"/>
      <c r="L23" s="111"/>
      <c r="M23" s="112"/>
      <c r="N23" s="112">
        <f t="shared" ref="N23:N52" si="6">+K23*M23</f>
        <v>0</v>
      </c>
      <c r="O23" s="114">
        <v>0</v>
      </c>
      <c r="P23" s="112">
        <f t="shared" si="0"/>
        <v>0</v>
      </c>
      <c r="Q23" s="115"/>
      <c r="R23" s="120"/>
      <c r="S23" s="73"/>
      <c r="T23" s="120"/>
    </row>
    <row r="24" spans="2:20" ht="13.8" hidden="1" customHeight="1">
      <c r="B24" s="127"/>
      <c r="C24" s="73"/>
      <c r="D24" s="108"/>
      <c r="E24" s="109"/>
      <c r="F24" s="110"/>
      <c r="G24" s="111"/>
      <c r="H24" s="112"/>
      <c r="I24" s="112">
        <f t="shared" si="4"/>
        <v>0</v>
      </c>
      <c r="J24" s="113"/>
      <c r="K24" s="110"/>
      <c r="L24" s="111"/>
      <c r="M24" s="112"/>
      <c r="N24" s="112">
        <f t="shared" si="6"/>
        <v>0</v>
      </c>
      <c r="O24" s="114">
        <v>0</v>
      </c>
      <c r="P24" s="112">
        <f t="shared" si="0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si="6"/>
        <v>0</v>
      </c>
      <c r="O25" s="114">
        <v>0</v>
      </c>
      <c r="P25" s="112">
        <f t="shared" si="0"/>
        <v>0</v>
      </c>
      <c r="Q25" s="115"/>
      <c r="R25" s="120"/>
      <c r="S25" s="73"/>
      <c r="T25" s="120"/>
    </row>
    <row r="26" spans="2:20" ht="13.8" hidden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0"/>
        <v>0</v>
      </c>
      <c r="Q26" s="115"/>
      <c r="R26" s="119"/>
      <c r="S26" s="73"/>
      <c r="T26" s="119"/>
    </row>
    <row r="27" spans="2:20" ht="13.8" hidden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0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0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0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0"/>
        <v>0</v>
      </c>
      <c r="Q30" s="115"/>
      <c r="R30" s="120"/>
      <c r="S30" s="73"/>
      <c r="T30" s="120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0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0"/>
        <v>0</v>
      </c>
      <c r="Q32" s="115"/>
      <c r="R32" s="120"/>
      <c r="S32" s="73"/>
      <c r="T32" s="120"/>
    </row>
    <row r="33" spans="2:20" ht="13.8" hidden="1">
      <c r="B33" s="127"/>
      <c r="C33" s="35"/>
      <c r="D33" s="99"/>
      <c r="E33" s="49"/>
      <c r="F33" s="51"/>
      <c r="G33" s="52"/>
      <c r="H33" s="53"/>
      <c r="I33" s="53">
        <f t="shared" si="4"/>
        <v>0</v>
      </c>
      <c r="J33" s="50"/>
      <c r="K33" s="51"/>
      <c r="L33" s="52"/>
      <c r="M33" s="53"/>
      <c r="N33" s="53">
        <f t="shared" si="6"/>
        <v>0</v>
      </c>
      <c r="O33" s="55">
        <v>0</v>
      </c>
      <c r="P33" s="53">
        <f t="shared" si="0"/>
        <v>0</v>
      </c>
      <c r="Q33" s="54"/>
      <c r="R33" s="117"/>
      <c r="S33" s="35"/>
      <c r="T33" s="117"/>
    </row>
    <row r="34" spans="2:20" ht="13.8" hidden="1">
      <c r="B34" s="127"/>
      <c r="C34" s="35"/>
      <c r="D34" s="99"/>
      <c r="E34" s="49"/>
      <c r="F34" s="51"/>
      <c r="G34" s="52"/>
      <c r="H34" s="53"/>
      <c r="I34" s="53">
        <f t="shared" si="4"/>
        <v>0</v>
      </c>
      <c r="J34" s="50"/>
      <c r="K34" s="51"/>
      <c r="L34" s="52"/>
      <c r="M34" s="53"/>
      <c r="N34" s="53">
        <f t="shared" si="6"/>
        <v>0</v>
      </c>
      <c r="O34" s="55">
        <v>0</v>
      </c>
      <c r="P34" s="53">
        <f t="shared" si="0"/>
        <v>0</v>
      </c>
      <c r="Q34" s="54"/>
      <c r="R34" s="118"/>
      <c r="S34" s="35"/>
      <c r="T34" s="118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0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0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0"/>
        <v>0</v>
      </c>
      <c r="Q37" s="54"/>
      <c r="R37" s="118"/>
      <c r="S37" s="35"/>
      <c r="T37" s="118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0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0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0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0"/>
        <v>0</v>
      </c>
      <c r="Q41" s="54"/>
      <c r="R41" s="118"/>
      <c r="S41" s="35"/>
      <c r="T41" s="118"/>
    </row>
    <row r="42" spans="2:20" ht="13.8" hidden="1">
      <c r="B42" s="127"/>
      <c r="C42" s="35"/>
      <c r="D42" s="105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0"/>
        <v>0</v>
      </c>
      <c r="Q42" s="54"/>
      <c r="R42" s="117"/>
      <c r="S42" s="35"/>
      <c r="T42" s="117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0"/>
        <v>0</v>
      </c>
      <c r="Q43" s="54"/>
      <c r="R43" s="118"/>
      <c r="S43" s="35"/>
      <c r="T43" s="118"/>
    </row>
    <row r="44" spans="2:20" ht="13.8" hidden="1">
      <c r="B44" s="127"/>
      <c r="C44" s="35"/>
      <c r="D44" s="99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0"/>
        <v>0</v>
      </c>
      <c r="Q44" s="54"/>
      <c r="R44" s="118"/>
      <c r="S44" s="35"/>
      <c r="T44" s="118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0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0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0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0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0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0"/>
        <v>0</v>
      </c>
      <c r="Q50" s="54"/>
      <c r="R50" s="117"/>
      <c r="S50" s="35"/>
      <c r="T50" s="117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0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0"/>
        <v>0</v>
      </c>
      <c r="Q52" s="54"/>
      <c r="R52" s="117"/>
      <c r="S52" s="35"/>
      <c r="T52" s="117"/>
    </row>
    <row r="53" spans="2:20" ht="13.8"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</row>
    <row r="54" spans="2:20" ht="13.2" customHeight="1">
      <c r="B54" s="56"/>
      <c r="C54" s="35"/>
      <c r="D54" s="77"/>
      <c r="E54" s="66"/>
      <c r="F54" s="193" t="s">
        <v>37</v>
      </c>
      <c r="G54" s="194"/>
      <c r="H54" s="194"/>
      <c r="I54" s="78">
        <f>SUM(I7:I53)</f>
        <v>983882.3529409999</v>
      </c>
      <c r="J54" s="50"/>
      <c r="K54" s="193" t="s">
        <v>11</v>
      </c>
      <c r="L54" s="194"/>
      <c r="M54" s="194"/>
      <c r="N54" s="194"/>
      <c r="O54" s="194"/>
      <c r="P54" s="79">
        <f>SUM(P7:P53)</f>
        <v>983882.05882299994</v>
      </c>
      <c r="Q54" s="57"/>
      <c r="R54" s="168"/>
      <c r="S54" s="35"/>
      <c r="T54" s="35"/>
    </row>
    <row r="55" spans="2:20" ht="13.2" hidden="1" customHeight="1">
      <c r="B55" s="56"/>
      <c r="C55" s="35"/>
      <c r="D55" s="77"/>
      <c r="E55" s="66"/>
      <c r="F55" s="195" t="s">
        <v>38</v>
      </c>
      <c r="G55" s="196"/>
      <c r="H55" s="196"/>
      <c r="I55" s="81">
        <v>0</v>
      </c>
      <c r="J55" s="50"/>
      <c r="K55" s="106"/>
      <c r="L55" s="107"/>
      <c r="M55" s="197" t="s">
        <v>38</v>
      </c>
      <c r="N55" s="197"/>
      <c r="O55" s="197"/>
      <c r="P55" s="82">
        <v>0</v>
      </c>
      <c r="Q55" s="58"/>
      <c r="R55" s="169"/>
      <c r="S55" s="35"/>
      <c r="T55" s="35"/>
    </row>
    <row r="56" spans="2:20" ht="13.2" customHeight="1">
      <c r="B56" s="56"/>
      <c r="C56" s="35"/>
      <c r="D56" s="80"/>
      <c r="E56" s="80"/>
      <c r="F56" s="198" t="s">
        <v>12</v>
      </c>
      <c r="G56" s="197"/>
      <c r="H56" s="197"/>
      <c r="I56" s="81">
        <f>SUM(I54+I55)</f>
        <v>983882.3529409999</v>
      </c>
      <c r="J56" s="50"/>
      <c r="K56" s="198" t="s">
        <v>12</v>
      </c>
      <c r="L56" s="197"/>
      <c r="M56" s="197"/>
      <c r="N56" s="197"/>
      <c r="O56" s="197"/>
      <c r="P56" s="82">
        <f>SUM(P54+P55)</f>
        <v>983882.05882299994</v>
      </c>
      <c r="Q56" s="58"/>
      <c r="R56" s="169"/>
      <c r="S56" s="35"/>
      <c r="T56" s="35"/>
    </row>
    <row r="57" spans="2:20" ht="13.2" customHeight="1">
      <c r="B57" s="56"/>
      <c r="C57" s="35"/>
      <c r="D57" s="80"/>
      <c r="E57" s="83"/>
      <c r="F57" s="70"/>
      <c r="G57" s="199" t="s">
        <v>33</v>
      </c>
      <c r="H57" s="199"/>
      <c r="I57" s="84">
        <f>I56*19%</f>
        <v>186937.64705879</v>
      </c>
      <c r="J57" s="59"/>
      <c r="K57" s="200" t="s">
        <v>34</v>
      </c>
      <c r="L57" s="199"/>
      <c r="M57" s="199"/>
      <c r="N57" s="199"/>
      <c r="O57" s="199"/>
      <c r="P57" s="85">
        <f>P56*19%</f>
        <v>186937.59117636998</v>
      </c>
      <c r="Q57" s="58"/>
      <c r="R57" s="169"/>
      <c r="S57" s="35"/>
      <c r="T57" s="35"/>
    </row>
    <row r="58" spans="2:20" ht="13.2" customHeight="1">
      <c r="B58" s="56"/>
      <c r="C58" s="35"/>
      <c r="D58" s="35"/>
      <c r="E58" s="86"/>
      <c r="F58" s="68"/>
      <c r="G58" s="201" t="s">
        <v>35</v>
      </c>
      <c r="H58" s="201"/>
      <c r="I58" s="87">
        <f>+I56+I57</f>
        <v>1170819.99999979</v>
      </c>
      <c r="J58" s="50"/>
      <c r="K58" s="202" t="s">
        <v>13</v>
      </c>
      <c r="L58" s="201"/>
      <c r="M58" s="201"/>
      <c r="N58" s="201"/>
      <c r="O58" s="201"/>
      <c r="P58" s="91">
        <f>SUM(P56:P57)</f>
        <v>1170819.6499993699</v>
      </c>
      <c r="Q58" s="61"/>
      <c r="R58" s="169"/>
      <c r="S58" s="35"/>
      <c r="T58" s="35"/>
    </row>
    <row r="59" spans="2:20" ht="13.2" customHeight="1">
      <c r="B59" s="56"/>
      <c r="C59" s="35"/>
      <c r="D59" s="80"/>
      <c r="E59" s="88"/>
      <c r="F59" s="68"/>
      <c r="G59" s="69"/>
      <c r="H59" s="69"/>
      <c r="I59" s="89"/>
      <c r="J59" s="50"/>
      <c r="K59" s="68"/>
      <c r="L59" s="69"/>
      <c r="M59" s="69"/>
      <c r="N59" s="69"/>
      <c r="O59" s="69"/>
      <c r="P59" s="60"/>
      <c r="Q59" s="61"/>
      <c r="R59" s="169"/>
      <c r="S59" s="35"/>
      <c r="T59" s="35"/>
    </row>
    <row r="60" spans="2:20" ht="15.6" customHeight="1">
      <c r="B60" s="56"/>
      <c r="C60" s="35"/>
      <c r="D60" s="80"/>
      <c r="E60" s="67"/>
      <c r="F60" s="203"/>
      <c r="G60" s="204"/>
      <c r="H60" s="204"/>
      <c r="I60" s="90"/>
      <c r="J60" s="50"/>
      <c r="K60" s="203"/>
      <c r="L60" s="204"/>
      <c r="M60" s="204"/>
      <c r="N60" s="204"/>
      <c r="O60" s="204"/>
      <c r="P60" s="62"/>
      <c r="Q60" s="62"/>
      <c r="R60" s="170"/>
      <c r="S60" s="35"/>
      <c r="T60" s="35"/>
    </row>
    <row r="61" spans="2:20" ht="13.2" customHeight="1">
      <c r="B61" s="192"/>
      <c r="C61" s="192"/>
      <c r="D61" s="192"/>
      <c r="E61" s="192"/>
      <c r="F61" s="192"/>
      <c r="G61" s="192"/>
      <c r="H61" s="192"/>
    </row>
    <row r="62" spans="2:20" hidden="1">
      <c r="B62" s="192"/>
      <c r="C62" s="192"/>
      <c r="D62" s="192"/>
      <c r="E62" s="192"/>
      <c r="F62" s="192"/>
      <c r="G62" s="192"/>
      <c r="H62" s="192"/>
      <c r="I62" s="124"/>
    </row>
    <row r="63" spans="2:20" hidden="1">
      <c r="H63" s="182"/>
    </row>
    <row r="64" spans="2:20" ht="17.399999999999999">
      <c r="D64" s="219" t="s">
        <v>68</v>
      </c>
      <c r="H64" s="182"/>
      <c r="O64" s="220" t="s">
        <v>69</v>
      </c>
      <c r="P64" s="220"/>
      <c r="Q64" s="220"/>
      <c r="R64" s="220"/>
    </row>
    <row r="65" spans="8:9">
      <c r="H65" s="182"/>
    </row>
    <row r="66" spans="8:9">
      <c r="H66" s="182"/>
      <c r="I66" s="124"/>
    </row>
    <row r="67" spans="8:9">
      <c r="H67" s="182"/>
    </row>
    <row r="68" spans="8:9">
      <c r="H68" s="182"/>
    </row>
    <row r="69" spans="8:9">
      <c r="H69" s="182"/>
    </row>
  </sheetData>
  <mergeCells count="16">
    <mergeCell ref="O64:R64"/>
    <mergeCell ref="F3:I3"/>
    <mergeCell ref="K3:P3"/>
    <mergeCell ref="B61:H62"/>
    <mergeCell ref="F54:H54"/>
    <mergeCell ref="K54:O54"/>
    <mergeCell ref="F55:H55"/>
    <mergeCell ref="M55:O55"/>
    <mergeCell ref="F56:H56"/>
    <mergeCell ref="K56:O56"/>
    <mergeCell ref="G57:H57"/>
    <mergeCell ref="K57:O57"/>
    <mergeCell ref="G58:H58"/>
    <mergeCell ref="K58:O58"/>
    <mergeCell ref="F60:H60"/>
    <mergeCell ref="K60:O60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Q32" sqref="Q3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1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Edificio'!I58</f>
        <v>1170819.99999979</v>
      </c>
      <c r="J35" s="205" t="s">
        <v>30</v>
      </c>
      <c r="K35" s="206"/>
      <c r="L35" s="31">
        <f>'Daños Edificio'!P58</f>
        <v>1170819.6499993699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0.35000042011961341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1170819.99999979</v>
      </c>
      <c r="J37" s="210" t="s">
        <v>32</v>
      </c>
      <c r="K37" s="211"/>
      <c r="L37" s="33">
        <f>SUM(L35:L36)</f>
        <v>1170819.6499993699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2025-04-22T12:15:34Z</dcterms:modified>
</cp:coreProperties>
</file>