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47/"/>
    </mc:Choice>
  </mc:AlternateContent>
  <xr:revisionPtr revIDLastSave="0" documentId="8_{594A0CE4-068F-42CE-B083-FC0B60ED09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I65" i="1" s="1"/>
  <c r="P62" i="1"/>
  <c r="P64" i="1" s="1"/>
  <c r="P65" i="1" s="1"/>
  <c r="P66" i="1" l="1"/>
  <c r="L35" i="3" s="1"/>
  <c r="I66" i="1"/>
  <c r="K5" i="3"/>
  <c r="F35" i="3" l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<sst xmlns="http://schemas.openxmlformats.org/spreadsheetml/2006/main" count="144" uniqueCount="109">
  <si>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</si>
  <si>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</si>
  <si>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</si>
  <si>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</si>
  <si>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</si>
  <si>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</si>
  <si>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</si>
  <si>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</si>
  <si>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</si>
  <si>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</si>
  <si>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</si>
  <si>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</si>
  <si>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</si>
  <si>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</si>
  <si>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</si>
  <si>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</si>
  <si>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</si>
  <si>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</si>
  <si>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</si>
  <si>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</si>
  <si>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</si>
  <si>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</si>
  <si>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</si>
  <si>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</si>
  <si>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</si>
  <si>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</si>
  <si>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</si>
  <si>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</si>
  <si>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</si>
  <si>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</si>
  <si>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</si>
  <si>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</si>
  <si>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</si>
  <si>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</si>
  <si>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</si>
  <si>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</si>
  <si>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</si>
  <si>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</si>
  <si>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</si>
  <si>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</si>
  <si>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</si>
  <si>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</si>
  <si>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</si>
  <si>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</si>
  <si>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</si>
  <si>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</si>
  <si>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</si>
  <si>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</si>
  <si>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</si>
  <si>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</si>
  <si>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</si>
  <si>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</si>
  <si>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</si>
  <si>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</si>
  <si>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</si>
  <si>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</si>
  <si>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</si>
  <si>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</si>
  <si>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</si>
  <si>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</si>
  <si>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</si>
  <si>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</si>
  <si>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</si>
  <si>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</si>
  <si>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</si>
  <si>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</si>
  <si>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</si>
  <si>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</si>
  <si>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</si>
  <si>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</si>
  <si>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</si>
  <si>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</si>
  <si>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</si>
  <si>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</si>
  <si>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</si>
  <si>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</si>
  <si>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</si>
  <si>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</si>
  <si>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</si>
  <si>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</si>
  <si>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</si>
  <si>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</si>
  <si>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</si>
  <si>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</si>
  <si>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</si>
  <si>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</si>
  <si>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</si>
  <si>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</si>
  <si>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</si>
  <si>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</si>
  <si>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</si>
  <si>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</si>
  <si>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</si>
  <si>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</si>
  <si>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Scanner automotriz</t>
  </si>
  <si>
    <t>Reles principal original</t>
  </si>
  <si>
    <t>Bateria 40ah 55amp</t>
  </si>
  <si>
    <t xml:space="preserve">Sensores ABS de ruedas </t>
  </si>
  <si>
    <t>Juego bujias</t>
  </si>
  <si>
    <t>Juego de bobinas</t>
  </si>
  <si>
    <t>Lavado auto completo</t>
  </si>
  <si>
    <t>Mano de obra</t>
  </si>
  <si>
    <t>gl</t>
  </si>
  <si>
    <t>Sra. Claudia Andrea Acuña Pizarro</t>
  </si>
  <si>
    <t>Martin Rucker N° 2795, 	Macul</t>
  </si>
  <si>
    <t>Vehículo</t>
  </si>
  <si>
    <t>Reparación por Contacto con Agua</t>
  </si>
  <si>
    <t>Automóvil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</si>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</sst>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12</xdr:col>
      <xdr:colOff>197789</xdr:colOff>
      <xdr:row>114</xdr:row>
      <xdr:rowOff>11109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47978-D57C-89B1-F07A-FBE2440FB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4240306"/>
          <a:ext cx="8068801" cy="73352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T65" sqref="T6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36.88671875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104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105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106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94</v>
      </c>
      <c r="E7" s="125"/>
      <c r="F7" s="51">
        <v>1</v>
      </c>
      <c r="G7" s="123" t="s">
        <v>4</v>
      </c>
      <c r="H7" s="53">
        <v>45000</v>
      </c>
      <c r="I7" s="53">
        <f t="shared" ref="I7:I16" si="0">+F7*H7</f>
        <v>45000</v>
      </c>
      <c r="J7" s="50"/>
      <c r="K7" s="51">
        <v>1</v>
      </c>
      <c r="L7" s="123" t="s">
        <v>4</v>
      </c>
      <c r="M7" s="53">
        <v>45000</v>
      </c>
      <c r="N7" s="112">
        <f t="shared" ref="N7:N60" si="1">+K7*M7</f>
        <v>45000</v>
      </c>
      <c r="O7" s="55">
        <v>0</v>
      </c>
      <c r="P7" s="53">
        <f t="shared" ref="P7:P60" si="2">+(-N7*O7)+N7</f>
        <v>45000</v>
      </c>
      <c r="Q7" s="166"/>
      <c r="R7" s="173" t="s">
        <v>108</v>
      </c>
      <c r="S7" s="167"/>
      <c r="T7" s="117"/>
    </row>
    <row r="8" spans="2:20" s="126" customFormat="1" ht="13.8">
      <c r="B8" s="127" t="s">
        <v>41</v>
      </c>
      <c r="C8" s="128"/>
      <c r="D8" s="105" t="s">
        <v>95</v>
      </c>
      <c r="E8" s="125"/>
      <c r="F8" s="51">
        <v>4</v>
      </c>
      <c r="G8" s="123" t="s">
        <v>4</v>
      </c>
      <c r="H8" s="53">
        <v>35000</v>
      </c>
      <c r="I8" s="53">
        <f t="shared" si="0"/>
        <v>140000</v>
      </c>
      <c r="J8" s="50"/>
      <c r="K8" s="51">
        <v>4</v>
      </c>
      <c r="L8" s="123" t="s">
        <v>4</v>
      </c>
      <c r="M8" s="53">
        <v>35000</v>
      </c>
      <c r="N8" s="112">
        <f t="shared" si="1"/>
        <v>140000</v>
      </c>
      <c r="O8" s="55">
        <v>0</v>
      </c>
      <c r="P8" s="53">
        <f t="shared" si="2"/>
        <v>140000</v>
      </c>
      <c r="Q8" s="54"/>
      <c r="R8" s="173" t="s">
        <v>108</v>
      </c>
      <c r="S8" s="128"/>
      <c r="T8" s="117"/>
    </row>
    <row r="9" spans="2:20" s="126" customFormat="1" ht="13.8">
      <c r="B9" s="127" t="s">
        <v>42</v>
      </c>
      <c r="C9" s="128"/>
      <c r="D9" s="105" t="s">
        <v>96</v>
      </c>
      <c r="E9" s="125"/>
      <c r="F9" s="51">
        <v>1</v>
      </c>
      <c r="G9" s="123" t="s">
        <v>4</v>
      </c>
      <c r="H9" s="53">
        <v>71000</v>
      </c>
      <c r="I9" s="53">
        <f t="shared" si="0"/>
        <v>71000</v>
      </c>
      <c r="J9" s="50"/>
      <c r="K9" s="51">
        <v>1</v>
      </c>
      <c r="L9" s="123" t="s">
        <v>4</v>
      </c>
      <c r="M9" s="53">
        <v>71000</v>
      </c>
      <c r="N9" s="112">
        <f t="shared" ref="N9:N10" si="3">+K9*M9</f>
        <v>71000</v>
      </c>
      <c r="O9" s="55">
        <v>0</v>
      </c>
      <c r="P9" s="53">
        <f t="shared" ref="P9:P10" si="4">+(-N9*O9)+N9</f>
        <v>71000</v>
      </c>
      <c r="Q9" s="166"/>
      <c r="R9" s="173" t="s">
        <v>108</v>
      </c>
      <c r="S9" s="128"/>
      <c r="T9" s="117"/>
    </row>
    <row r="10" spans="2:20" s="126" customFormat="1" ht="13.8">
      <c r="B10" s="127" t="s">
        <v>43</v>
      </c>
      <c r="C10" s="128"/>
      <c r="D10" s="105" t="s">
        <v>97</v>
      </c>
      <c r="E10" s="125"/>
      <c r="F10" s="51">
        <v>4</v>
      </c>
      <c r="G10" s="123" t="s">
        <v>4</v>
      </c>
      <c r="H10" s="53">
        <v>38000</v>
      </c>
      <c r="I10" s="53">
        <f t="shared" si="0"/>
        <v>152000</v>
      </c>
      <c r="J10" s="50"/>
      <c r="K10" s="51">
        <v>4</v>
      </c>
      <c r="L10" s="123" t="s">
        <v>4</v>
      </c>
      <c r="M10" s="53">
        <v>38000</v>
      </c>
      <c r="N10" s="112">
        <f t="shared" si="3"/>
        <v>152000</v>
      </c>
      <c r="O10" s="55">
        <v>0</v>
      </c>
      <c r="P10" s="53">
        <f t="shared" si="4"/>
        <v>152000</v>
      </c>
      <c r="Q10" s="166"/>
      <c r="R10" s="173" t="s">
        <v>108</v>
      </c>
      <c r="S10" s="128"/>
      <c r="T10" s="117"/>
    </row>
    <row r="11" spans="2:20" s="126" customFormat="1" ht="13.8">
      <c r="B11" s="127" t="s">
        <v>44</v>
      </c>
      <c r="C11" s="128"/>
      <c r="D11" s="105" t="s">
        <v>98</v>
      </c>
      <c r="E11" s="125"/>
      <c r="F11" s="51">
        <v>1</v>
      </c>
      <c r="G11" s="123" t="s">
        <v>4</v>
      </c>
      <c r="H11" s="53">
        <v>42000</v>
      </c>
      <c r="I11" s="53">
        <f t="shared" si="0"/>
        <v>42000</v>
      </c>
      <c r="J11" s="50"/>
      <c r="K11" s="51">
        <v>1</v>
      </c>
      <c r="L11" s="123" t="s">
        <v>4</v>
      </c>
      <c r="M11" s="53">
        <v>42000</v>
      </c>
      <c r="N11" s="112">
        <f t="shared" si="1"/>
        <v>42000</v>
      </c>
      <c r="O11" s="55">
        <v>0</v>
      </c>
      <c r="P11" s="53">
        <f t="shared" si="2"/>
        <v>42000</v>
      </c>
      <c r="Q11" s="54"/>
      <c r="R11" s="173" t="s">
        <v>108</v>
      </c>
      <c r="S11" s="128"/>
      <c r="T11" s="117"/>
    </row>
    <row r="12" spans="2:20" s="126" customFormat="1" ht="13.8">
      <c r="B12" s="127" t="s">
        <v>45</v>
      </c>
      <c r="C12" s="128"/>
      <c r="D12" s="105" t="s">
        <v>99</v>
      </c>
      <c r="E12" s="125"/>
      <c r="F12" s="51">
        <v>1</v>
      </c>
      <c r="G12" s="123" t="s">
        <v>4</v>
      </c>
      <c r="H12" s="53">
        <v>180000</v>
      </c>
      <c r="I12" s="53">
        <f t="shared" si="0"/>
        <v>180000</v>
      </c>
      <c r="J12" s="50"/>
      <c r="K12" s="51">
        <v>1</v>
      </c>
      <c r="L12" s="123" t="s">
        <v>4</v>
      </c>
      <c r="M12" s="53">
        <v>180000</v>
      </c>
      <c r="N12" s="112">
        <f t="shared" si="1"/>
        <v>180000</v>
      </c>
      <c r="O12" s="55">
        <v>0</v>
      </c>
      <c r="P12" s="53">
        <f t="shared" si="2"/>
        <v>180000</v>
      </c>
      <c r="Q12" s="54"/>
      <c r="R12" s="173" t="s">
        <v>108</v>
      </c>
      <c r="S12" s="128"/>
      <c r="T12" s="117"/>
    </row>
    <row r="13" spans="2:20" s="126" customFormat="1" ht="13.8">
      <c r="B13" s="127" t="s">
        <v>46</v>
      </c>
      <c r="C13" s="128"/>
      <c r="D13" s="105" t="s">
        <v>100</v>
      </c>
      <c r="E13" s="125"/>
      <c r="F13" s="51">
        <v>1</v>
      </c>
      <c r="G13" s="123" t="s">
        <v>102</v>
      </c>
      <c r="H13" s="53">
        <v>120000</v>
      </c>
      <c r="I13" s="53">
        <f t="shared" si="0"/>
        <v>120000</v>
      </c>
      <c r="J13" s="50"/>
      <c r="K13" s="51">
        <v>1</v>
      </c>
      <c r="L13" s="123" t="s">
        <v>102</v>
      </c>
      <c r="M13" s="53">
        <v>120000</v>
      </c>
      <c r="N13" s="112">
        <f t="shared" si="1"/>
        <v>120000</v>
      </c>
      <c r="O13" s="55">
        <v>0</v>
      </c>
      <c r="P13" s="53">
        <f t="shared" si="2"/>
        <v>120000</v>
      </c>
      <c r="Q13" s="54"/>
      <c r="R13" s="168" t="s">
        <v>108</v>
      </c>
      <c r="S13" s="128"/>
      <c r="T13" s="117"/>
    </row>
    <row r="14" spans="2:20" s="126" customFormat="1" ht="13.8">
      <c r="B14" s="127" t="s">
        <v>47</v>
      </c>
      <c r="C14" s="128"/>
      <c r="D14" s="105" t="s">
        <v>101</v>
      </c>
      <c r="E14" s="125"/>
      <c r="F14" s="51">
        <v>1</v>
      </c>
      <c r="G14" s="123" t="s">
        <v>102</v>
      </c>
      <c r="H14" s="53">
        <v>600000</v>
      </c>
      <c r="I14" s="53">
        <f t="shared" si="0"/>
        <v>600000</v>
      </c>
      <c r="J14" s="50"/>
      <c r="K14" s="51">
        <v>1</v>
      </c>
      <c r="L14" s="123" t="s">
        <v>102</v>
      </c>
      <c r="M14" s="53">
        <v>600000</v>
      </c>
      <c r="N14" s="112">
        <f t="shared" si="1"/>
        <v>600000</v>
      </c>
      <c r="O14" s="55">
        <v>0</v>
      </c>
      <c r="P14" s="53">
        <f t="shared" si="2"/>
        <v>600000</v>
      </c>
      <c r="Q14" s="54"/>
      <c r="R14" s="173" t="s">
        <v>108</v>
      </c>
      <c r="S14" s="128"/>
      <c r="T14" s="118"/>
    </row>
    <row r="15" spans="2:20" s="126" customFormat="1" ht="13.8" hidden="1">
      <c r="B15" s="127" t="s">
        <v>48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49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50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51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52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53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54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55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56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57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58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59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60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61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62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63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64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65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66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67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68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69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70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71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72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73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74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75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76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77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78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79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80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81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82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83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84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85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86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87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88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89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90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91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92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93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1350000</v>
      </c>
      <c r="J62" s="50"/>
      <c r="K62" s="191" t="s">
        <v>11</v>
      </c>
      <c r="L62" s="192"/>
      <c r="M62" s="192"/>
      <c r="N62" s="192"/>
      <c r="O62" s="192"/>
      <c r="P62" s="79">
        <f>SUM(P7:P61)</f>
        <v>1350000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1350000</v>
      </c>
      <c r="J64" s="50"/>
      <c r="K64" s="196" t="s">
        <v>12</v>
      </c>
      <c r="L64" s="195"/>
      <c r="M64" s="195"/>
      <c r="N64" s="195"/>
      <c r="O64" s="195"/>
      <c r="P64" s="82">
        <f>SUM(P62+P63)</f>
        <v>1350000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7" t="s">
        <v>33</v>
      </c>
      <c r="H65" s="197"/>
      <c r="I65" s="84">
        <f>I64*19%</f>
        <v>256500</v>
      </c>
      <c r="J65" s="59"/>
      <c r="K65" s="198" t="s">
        <v>34</v>
      </c>
      <c r="L65" s="197"/>
      <c r="M65" s="197"/>
      <c r="N65" s="197"/>
      <c r="O65" s="197"/>
      <c r="P65" s="85">
        <f>P64*19%</f>
        <v>256500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1606500</v>
      </c>
      <c r="J66" s="50"/>
      <c r="K66" s="200" t="s">
        <v>13</v>
      </c>
      <c r="L66" s="199"/>
      <c r="M66" s="199"/>
      <c r="N66" s="199"/>
      <c r="O66" s="199"/>
      <c r="P66" s="91">
        <f>SUM(P64:P65)</f>
        <v>1606500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/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J35" sqref="J35:L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1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 hidden="1">
      <c r="A5" s="137"/>
      <c r="B5" s="138"/>
      <c r="C5" s="162"/>
      <c r="D5" s="177"/>
      <c r="E5" s="178"/>
      <c r="F5" s="183">
        <f t="shared" ref="F5:F30" si="0">E5*D5</f>
        <v>0</v>
      </c>
      <c r="G5" s="177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46"/>
      <c r="M5" s="144"/>
    </row>
    <row r="6" spans="1:13" s="145" customFormat="1" hidden="1">
      <c r="A6" s="137"/>
      <c r="B6" s="138"/>
      <c r="C6" s="162"/>
      <c r="D6" s="177"/>
      <c r="E6" s="178"/>
      <c r="F6" s="140">
        <f t="shared" si="0"/>
        <v>0</v>
      </c>
      <c r="G6" s="177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1606500</v>
      </c>
      <c r="J35" s="203" t="s">
        <v>107</v>
      </c>
      <c r="K35" s="204"/>
      <c r="L35" s="31">
        <f>'Daños Edificio'!P66</f>
        <v>1606500</v>
      </c>
    </row>
    <row r="36" spans="2:13" ht="15" hidden="1">
      <c r="D36" s="206" t="s">
        <v>31</v>
      </c>
      <c r="E36" s="207"/>
      <c r="F36" s="32">
        <f>F32</f>
        <v>0</v>
      </c>
      <c r="H36" s="95">
        <f>F37-L37</f>
        <v>0</v>
      </c>
      <c r="J36" s="206" t="s">
        <v>31</v>
      </c>
      <c r="K36" s="207"/>
      <c r="L36" s="32">
        <f>K32</f>
        <v>0</v>
      </c>
    </row>
    <row r="37" spans="2:13" ht="15.6">
      <c r="D37" s="208" t="s">
        <v>32</v>
      </c>
      <c r="E37" s="209"/>
      <c r="F37" s="33">
        <f>SUM(F35:F36)</f>
        <v>1606500</v>
      </c>
      <c r="J37" s="208" t="s">
        <v>32</v>
      </c>
      <c r="K37" s="209"/>
      <c r="L37" s="33">
        <f>SUM(L35:L36)</f>
        <v>1606500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2025-04-09T20:37:17Z</dcterms:modified>
</cp:coreProperties>
</file>