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6/"/>
    </mc:Choice>
  </mc:AlternateContent>
  <xr:revisionPtr revIDLastSave="0" documentId="8_{EE1F3D1A-4DE7-49D4-970A-A2E1581875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2" i="1"/>
  <c r="N10" i="1"/>
  <c r="N9" i="1"/>
  <c r="N8" i="1"/>
  <c r="N7" i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2" i="1"/>
  <c r="I13" i="1"/>
  <c r="I15" i="1"/>
  <c r="I16" i="1"/>
  <c r="I17" i="1"/>
  <c r="F28" i="3"/>
  <c r="F29" i="3"/>
  <c r="F30" i="3"/>
  <c r="I7" i="1"/>
  <c r="K26" i="3"/>
  <c r="I27" i="3"/>
  <c r="K27" i="3" s="1"/>
  <c r="I28" i="3"/>
  <c r="K28" i="3" s="1"/>
  <c r="I29" i="3"/>
  <c r="K29" i="3" s="1"/>
  <c r="I30" i="3"/>
  <c r="K30" i="3" s="1"/>
  <c r="N30" i="1"/>
  <c r="P30" i="1" s="1"/>
  <c r="N31" i="1"/>
  <c r="P31" i="1" s="1"/>
  <c r="I29" i="1" l="1"/>
  <c r="N29" i="1"/>
  <c r="P29" i="1" s="1"/>
  <c r="P9" i="1" l="1"/>
  <c r="P10" i="1"/>
  <c r="P7" i="1"/>
  <c r="P8" i="1"/>
  <c r="P12" i="1"/>
  <c r="P13" i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I18" i="1"/>
  <c r="I19" i="1"/>
  <c r="I20" i="1"/>
  <c r="I21" i="1"/>
  <c r="I22" i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30" i="1"/>
  <c r="I31" i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3" i="1" l="1"/>
  <c r="I65" i="1" s="1"/>
  <c r="P63" i="1"/>
  <c r="P65" i="1" s="1"/>
  <c r="P66" i="1" s="1"/>
  <c r="P67" i="1" l="1"/>
  <c r="L35" i="3" s="1"/>
  <c r="I67" i="1"/>
  <c r="K5" i="3"/>
  <c r="F35" i="3" l="1"/>
  <c r="I71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<sst xmlns="http://schemas.openxmlformats.org/spreadsheetml/2006/main" count="170" uniqueCount="115">
  <si>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</si>
  <si>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</si>
  <si>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</si>
  <si>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</si>
  <si>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</si>
  <si>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</si>
  <si>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</si>
  <si>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</si>
  <si>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</si>
  <si>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</si>
  <si>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</si>
  <si>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</si>
  <si>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</si>
  <si>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</si>
  <si>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</si>
  <si>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</si>
  <si>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</si>
  <si>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</si>
  <si>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</si>
  <si>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</si>
  <si>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</si>
  <si>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</si>
  <si>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</si>
  <si>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</si>
  <si>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</si>
  <si>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</si>
  <si>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</si>
  <si>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</si>
  <si>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</si>
  <si>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</si>
  <si>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</si>
  <si>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</si>
  <si>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</si>
  <si>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</si>
  <si>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</si>
  <si>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</si>
  <si>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</si>
  <si>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</si>
  <si>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</si>
  <si>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</si>
  <si>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</si>
  <si>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</si>
  <si>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</si>
  <si>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</si>
  <si>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</si>
  <si>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</si>
  <si>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</si>
  <si>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</si>
  <si>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</si>
  <si>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</si>
  <si>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</si>
  <si>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</si>
  <si>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</si>
  <si>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</si>
  <si>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</si>
  <si>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</si>
  <si>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</si>
  <si>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</si>
  <si>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</si>
  <si>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</si>
  <si>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</si>
  <si>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</si>
  <si>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</si>
  <si>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</si>
  <si>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</si>
  <si>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</si>
  <si>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</si>
  <si>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</si>
  <si>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</si>
  <si>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</si>
  <si>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</si>
  <si>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</si>
  <si>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</si>
  <si>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</si>
  <si>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</si>
  <si>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</si>
  <si>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</si>
  <si>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</si>
  <si>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</si>
  <si>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</si>
  <si>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</si>
  <si>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</si>
  <si>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</si>
  <si>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</si>
  <si>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</si>
  <si>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</si>
  <si>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</si>
  <si>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</si>
  <si>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</si>
  <si>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</si>
  <si>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</si>
  <si>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Sra. Romina Sthephanny Ancares Gutiérrez</t>
  </si>
  <si>
    <t>Carlos Zañartu 1074 Depto. N°510, Bodega N°89, Providencia</t>
  </si>
  <si>
    <t>Ladrillo fiscal</t>
  </si>
  <si>
    <t>Arena gruesa</t>
  </si>
  <si>
    <t>Materiales</t>
  </si>
  <si>
    <t>m3</t>
  </si>
  <si>
    <t>Cemento 25 kg</t>
  </si>
  <si>
    <t>Pintura esmalte gl</t>
  </si>
  <si>
    <t>https://www.sodimac.cl/sodimac-cl/articulo/110219906/Esmalte-al-Agua-Semibrillante-1-galon(es)-Blanco/110219909?kid=goosho_373415&amp;shop=googleShopping&amp;gad_source=1&amp;gclid=Cj0KCQjwhYS_BhD2ARIsAJTMMQZocMdIlwnO2BDMgwklLQPTavC5RU6rJBL1msD5gCvIIPZDCJ8RCYIaAkgmEALw_wcB</t>
  </si>
  <si>
    <t>https://www.sodimac.cl/sodimac-cl/articulo/110309884/Cemento-Polpaico-25-kilos/110309919?kid=goosho_373417&amp;shop=googleShopping&amp;gad_source=1&amp;gclid=Cj0KCQjwhYS_BhD2ARIsAJTMMQZfoEHhDO39peWy4GWS3MOteisdOPu6NBCf60zZC56RD-PTtn3PrxQaApMIEALw_wcB</t>
  </si>
  <si>
    <t>https://www.cmgc.cl/aridos-desde-1-m3.html</t>
  </si>
  <si>
    <t>https://www.sodimac.cl/sodimac-cl/articulo/110278356/28.5x14x4.5-cm-Ladrillo-Fiscal-Especial/110278357?kid=goosho_373417&amp;shop=googleShopping&amp;gad_source=1&amp;gclid=Cj0KCQjwhYS_BhD2ARIsAJTMMQaiuTJX3I9GJuAvNZFhdE43xpC_SPsP1XKSsS3ABNcW9P4etGoIavoaAsxyEALw_wcB</t>
  </si>
  <si>
    <t>Mano de obra por trabajos a realizar por fabricación del muro</t>
  </si>
  <si>
    <t>gl</t>
  </si>
  <si>
    <t>Valor por trabajos de pintura (se consideran 2 manos)</t>
  </si>
  <si>
    <t>Valor por Trabajos a Realizar</t>
  </si>
  <si>
    <t>Aseo y Limpieza</t>
  </si>
  <si>
    <t>Retiro de escombros</t>
  </si>
  <si>
    <t>Sra. Leslie Sandra Leiva Cortes</t>
  </si>
  <si>
    <t>Presidente Lincon N°1031, Recoleta</t>
  </si>
  <si>
    <t>2.1</t>
  </si>
  <si>
    <t>2.2</t>
  </si>
  <si>
    <t>3.1</t>
  </si>
  <si>
    <t>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</si>
</sst>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P67" sqref="P6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109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110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44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95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93</v>
      </c>
      <c r="E7" s="125"/>
      <c r="F7" s="51">
        <v>250</v>
      </c>
      <c r="G7" s="123" t="s">
        <v>4</v>
      </c>
      <c r="H7" s="53">
        <v>310</v>
      </c>
      <c r="I7" s="53">
        <f t="shared" ref="I7:I17" si="0">+F7*H7</f>
        <v>77500</v>
      </c>
      <c r="J7" s="50"/>
      <c r="K7" s="51">
        <v>250</v>
      </c>
      <c r="L7" s="123" t="s">
        <v>4</v>
      </c>
      <c r="M7" s="53">
        <v>310</v>
      </c>
      <c r="N7" s="53">
        <f t="shared" ref="N7:N13" si="1">+K7*M7</f>
        <v>77500</v>
      </c>
      <c r="O7" s="55">
        <v>0</v>
      </c>
      <c r="P7" s="53">
        <f t="shared" ref="P7:P61" si="2">+(-N7*O7)+N7</f>
        <v>77500</v>
      </c>
      <c r="Q7" s="166"/>
      <c r="R7" s="173" t="s">
        <v>114</v>
      </c>
      <c r="S7" s="167"/>
      <c r="T7" s="117" t="s">
        <v>102</v>
      </c>
    </row>
    <row r="8" spans="2:20" s="126" customFormat="1" ht="13.8">
      <c r="B8" s="127" t="s">
        <v>41</v>
      </c>
      <c r="C8" s="128"/>
      <c r="D8" s="105" t="s">
        <v>94</v>
      </c>
      <c r="E8" s="125"/>
      <c r="F8" s="51">
        <v>1</v>
      </c>
      <c r="G8" s="123" t="s">
        <v>96</v>
      </c>
      <c r="H8" s="53">
        <v>27500</v>
      </c>
      <c r="I8" s="53">
        <f t="shared" si="0"/>
        <v>27500</v>
      </c>
      <c r="J8" s="50"/>
      <c r="K8" s="51">
        <v>1</v>
      </c>
      <c r="L8" s="123" t="s">
        <v>96</v>
      </c>
      <c r="M8" s="53">
        <v>27500</v>
      </c>
      <c r="N8" s="53">
        <f t="shared" si="1"/>
        <v>27500</v>
      </c>
      <c r="O8" s="55">
        <v>0</v>
      </c>
      <c r="P8" s="53">
        <f t="shared" si="2"/>
        <v>27500</v>
      </c>
      <c r="Q8" s="54"/>
      <c r="R8" s="173" t="s">
        <v>114</v>
      </c>
      <c r="S8" s="128"/>
      <c r="T8" s="117" t="s">
        <v>101</v>
      </c>
    </row>
    <row r="9" spans="2:20" s="126" customFormat="1" ht="13.8">
      <c r="B9" s="127" t="s">
        <v>42</v>
      </c>
      <c r="C9" s="128"/>
      <c r="D9" s="105" t="s">
        <v>97</v>
      </c>
      <c r="E9" s="125"/>
      <c r="F9" s="51">
        <v>3</v>
      </c>
      <c r="G9" s="123" t="s">
        <v>4</v>
      </c>
      <c r="H9" s="53">
        <v>3990</v>
      </c>
      <c r="I9" s="53">
        <f t="shared" si="0"/>
        <v>11970</v>
      </c>
      <c r="J9" s="50"/>
      <c r="K9" s="51">
        <v>3</v>
      </c>
      <c r="L9" s="123" t="s">
        <v>4</v>
      </c>
      <c r="M9" s="53">
        <v>3990</v>
      </c>
      <c r="N9" s="53">
        <f t="shared" si="1"/>
        <v>11970</v>
      </c>
      <c r="O9" s="55">
        <v>0</v>
      </c>
      <c r="P9" s="53">
        <f t="shared" ref="P9:P10" si="3">+(-N9*O9)+N9</f>
        <v>11970</v>
      </c>
      <c r="Q9" s="166"/>
      <c r="R9" s="173" t="s">
        <v>114</v>
      </c>
      <c r="S9" s="128"/>
      <c r="T9" s="117" t="s">
        <v>100</v>
      </c>
    </row>
    <row r="10" spans="2:20" s="126" customFormat="1" ht="13.8">
      <c r="B10" s="127" t="s">
        <v>43</v>
      </c>
      <c r="C10" s="128"/>
      <c r="D10" s="105" t="s">
        <v>98</v>
      </c>
      <c r="E10" s="125"/>
      <c r="F10" s="51">
        <v>1</v>
      </c>
      <c r="G10" s="123" t="s">
        <v>4</v>
      </c>
      <c r="H10" s="53">
        <v>30590</v>
      </c>
      <c r="I10" s="53">
        <f t="shared" si="0"/>
        <v>30590</v>
      </c>
      <c r="J10" s="50"/>
      <c r="K10" s="51">
        <v>1</v>
      </c>
      <c r="L10" s="123" t="s">
        <v>4</v>
      </c>
      <c r="M10" s="53">
        <v>30590</v>
      </c>
      <c r="N10" s="53">
        <f t="shared" si="1"/>
        <v>30590</v>
      </c>
      <c r="O10" s="55">
        <v>0</v>
      </c>
      <c r="P10" s="53">
        <f t="shared" si="3"/>
        <v>30590</v>
      </c>
      <c r="Q10" s="166"/>
      <c r="R10" s="173" t="s">
        <v>114</v>
      </c>
      <c r="S10" s="128"/>
      <c r="T10" s="117" t="s">
        <v>99</v>
      </c>
    </row>
    <row r="11" spans="2:20" ht="13.8">
      <c r="B11" s="41">
        <v>2</v>
      </c>
      <c r="C11" s="42"/>
      <c r="D11" s="76" t="s">
        <v>106</v>
      </c>
      <c r="E11" s="43"/>
      <c r="F11" s="44" t="s">
        <v>3</v>
      </c>
      <c r="G11" s="41" t="s">
        <v>4</v>
      </c>
      <c r="H11" s="45" t="s">
        <v>5</v>
      </c>
      <c r="I11" s="46" t="s">
        <v>6</v>
      </c>
      <c r="J11" s="40"/>
      <c r="K11" s="44" t="s">
        <v>3</v>
      </c>
      <c r="L11" s="41" t="s">
        <v>4</v>
      </c>
      <c r="M11" s="45" t="s">
        <v>5</v>
      </c>
      <c r="N11" s="46" t="s">
        <v>6</v>
      </c>
      <c r="O11" s="44" t="s">
        <v>7</v>
      </c>
      <c r="P11" s="48" t="s">
        <v>8</v>
      </c>
      <c r="Q11" s="47"/>
      <c r="R11" s="165" t="s">
        <v>9</v>
      </c>
      <c r="S11" s="35"/>
      <c r="T11" s="165" t="s">
        <v>39</v>
      </c>
    </row>
    <row r="12" spans="2:20" s="126" customFormat="1" ht="27.6">
      <c r="B12" s="127" t="s">
        <v>111</v>
      </c>
      <c r="C12" s="128"/>
      <c r="D12" s="105" t="s">
        <v>103</v>
      </c>
      <c r="E12" s="125"/>
      <c r="F12" s="51">
        <v>1</v>
      </c>
      <c r="G12" s="123" t="s">
        <v>104</v>
      </c>
      <c r="H12" s="53">
        <v>250000</v>
      </c>
      <c r="I12" s="53">
        <f t="shared" si="0"/>
        <v>250000</v>
      </c>
      <c r="J12" s="50"/>
      <c r="K12" s="51">
        <v>1</v>
      </c>
      <c r="L12" s="123" t="s">
        <v>104</v>
      </c>
      <c r="M12" s="53">
        <v>250000</v>
      </c>
      <c r="N12" s="53">
        <f t="shared" si="1"/>
        <v>250000</v>
      </c>
      <c r="O12" s="55">
        <v>0</v>
      </c>
      <c r="P12" s="53">
        <f t="shared" si="2"/>
        <v>250000</v>
      </c>
      <c r="Q12" s="54"/>
      <c r="R12" s="173" t="s">
        <v>114</v>
      </c>
      <c r="S12" s="128"/>
      <c r="T12" s="117"/>
    </row>
    <row r="13" spans="2:20" s="126" customFormat="1" ht="13.8">
      <c r="B13" s="127" t="s">
        <v>112</v>
      </c>
      <c r="C13" s="128"/>
      <c r="D13" s="105" t="s">
        <v>105</v>
      </c>
      <c r="E13" s="125"/>
      <c r="F13" s="51">
        <v>1</v>
      </c>
      <c r="G13" s="123" t="s">
        <v>104</v>
      </c>
      <c r="H13" s="53">
        <v>75000</v>
      </c>
      <c r="I13" s="53">
        <f t="shared" si="0"/>
        <v>75000</v>
      </c>
      <c r="J13" s="50"/>
      <c r="K13" s="51">
        <v>1</v>
      </c>
      <c r="L13" s="123" t="s">
        <v>104</v>
      </c>
      <c r="M13" s="53">
        <v>75000</v>
      </c>
      <c r="N13" s="53">
        <f t="shared" si="1"/>
        <v>75000</v>
      </c>
      <c r="O13" s="55">
        <v>0</v>
      </c>
      <c r="P13" s="53">
        <f t="shared" si="2"/>
        <v>75000</v>
      </c>
      <c r="Q13" s="54"/>
      <c r="R13" s="173" t="s">
        <v>114</v>
      </c>
      <c r="S13" s="128"/>
      <c r="T13" s="117"/>
    </row>
    <row r="14" spans="2:20" ht="13.8">
      <c r="B14" s="41">
        <v>3</v>
      </c>
      <c r="C14" s="42"/>
      <c r="D14" s="76" t="s">
        <v>107</v>
      </c>
      <c r="E14" s="43"/>
      <c r="F14" s="44" t="s">
        <v>3</v>
      </c>
      <c r="G14" s="41" t="s">
        <v>4</v>
      </c>
      <c r="H14" s="45" t="s">
        <v>5</v>
      </c>
      <c r="I14" s="46" t="s">
        <v>6</v>
      </c>
      <c r="J14" s="40"/>
      <c r="K14" s="44" t="s">
        <v>3</v>
      </c>
      <c r="L14" s="41" t="s">
        <v>4</v>
      </c>
      <c r="M14" s="45" t="s">
        <v>5</v>
      </c>
      <c r="N14" s="46" t="s">
        <v>6</v>
      </c>
      <c r="O14" s="44" t="s">
        <v>7</v>
      </c>
      <c r="P14" s="48" t="s">
        <v>8</v>
      </c>
      <c r="Q14" s="47"/>
      <c r="R14" s="165" t="s">
        <v>9</v>
      </c>
      <c r="S14" s="35"/>
      <c r="T14" s="165" t="s">
        <v>39</v>
      </c>
    </row>
    <row r="15" spans="2:20" s="126" customFormat="1" ht="13.8">
      <c r="B15" s="127" t="s">
        <v>113</v>
      </c>
      <c r="C15" s="128"/>
      <c r="D15" s="105" t="s">
        <v>108</v>
      </c>
      <c r="E15" s="125"/>
      <c r="F15" s="51"/>
      <c r="G15" s="123"/>
      <c r="H15" s="53"/>
      <c r="I15" s="53">
        <f t="shared" si="0"/>
        <v>0</v>
      </c>
      <c r="J15" s="50"/>
      <c r="K15" s="51">
        <v>1</v>
      </c>
      <c r="L15" s="123" t="s">
        <v>104</v>
      </c>
      <c r="M15" s="53">
        <v>65000</v>
      </c>
      <c r="N15" s="112">
        <f t="shared" ref="N14:N61" si="4">+K15*M15</f>
        <v>65000</v>
      </c>
      <c r="O15" s="55">
        <v>0</v>
      </c>
      <c r="P15" s="53">
        <f t="shared" si="2"/>
        <v>65000</v>
      </c>
      <c r="Q15" s="54"/>
      <c r="R15" s="173" t="s">
        <v>114</v>
      </c>
      <c r="S15" s="128"/>
      <c r="T15" s="118"/>
    </row>
    <row r="16" spans="2:20" s="126" customFormat="1" ht="13.8" hidden="1">
      <c r="B16" s="127" t="s">
        <v>45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123"/>
      <c r="M16" s="53"/>
      <c r="N16" s="112">
        <f t="shared" si="4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s="126" customFormat="1" ht="13.8" hidden="1">
      <c r="B17" s="127" t="s">
        <v>46</v>
      </c>
      <c r="C17" s="128"/>
      <c r="D17" s="105"/>
      <c r="E17" s="125"/>
      <c r="F17" s="51"/>
      <c r="G17" s="123"/>
      <c r="H17" s="53"/>
      <c r="I17" s="53">
        <f t="shared" si="0"/>
        <v>0</v>
      </c>
      <c r="J17" s="50"/>
      <c r="K17" s="51"/>
      <c r="L17" s="52"/>
      <c r="M17" s="53"/>
      <c r="N17" s="112">
        <f t="shared" si="4"/>
        <v>0</v>
      </c>
      <c r="O17" s="55">
        <v>0</v>
      </c>
      <c r="P17" s="53">
        <f t="shared" si="2"/>
        <v>0</v>
      </c>
      <c r="Q17" s="166"/>
      <c r="R17" s="173"/>
      <c r="S17" s="128"/>
      <c r="T17" s="118"/>
    </row>
    <row r="18" spans="2:20" ht="13.8" hidden="1">
      <c r="B18" s="127" t="s">
        <v>47</v>
      </c>
      <c r="C18" s="35"/>
      <c r="D18" s="99"/>
      <c r="E18" s="49"/>
      <c r="F18" s="51"/>
      <c r="G18" s="52"/>
      <c r="H18" s="53"/>
      <c r="I18" s="53">
        <f t="shared" ref="I18:I61" si="5">+F18*H18</f>
        <v>0</v>
      </c>
      <c r="J18" s="50"/>
      <c r="K18" s="51"/>
      <c r="L18" s="52"/>
      <c r="M18" s="53"/>
      <c r="N18" s="112">
        <f t="shared" si="4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48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4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49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4"/>
        <v>0</v>
      </c>
      <c r="O20" s="55">
        <v>0</v>
      </c>
      <c r="P20" s="53">
        <f t="shared" si="2"/>
        <v>0</v>
      </c>
      <c r="Q20" s="54"/>
      <c r="R20" s="173"/>
      <c r="S20" s="35"/>
      <c r="T20" s="118"/>
    </row>
    <row r="21" spans="2:20" ht="13.8" hidden="1">
      <c r="B21" s="127" t="s">
        <v>50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4"/>
        <v>0</v>
      </c>
      <c r="O21" s="55">
        <v>0</v>
      </c>
      <c r="P21" s="53">
        <f t="shared" si="2"/>
        <v>0</v>
      </c>
      <c r="Q21" s="54"/>
      <c r="R21" s="168"/>
      <c r="S21" s="35"/>
      <c r="T21" s="117"/>
    </row>
    <row r="22" spans="2:20" ht="13.8" hidden="1">
      <c r="B22" s="127" t="s">
        <v>51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4"/>
        <v>0</v>
      </c>
      <c r="O22" s="55">
        <v>0</v>
      </c>
      <c r="P22" s="53">
        <f t="shared" si="2"/>
        <v>0</v>
      </c>
      <c r="Q22" s="54"/>
      <c r="R22" s="168"/>
      <c r="S22" s="35"/>
      <c r="T22" s="118"/>
    </row>
    <row r="23" spans="2:20" ht="13.8" hidden="1">
      <c r="B23" s="127" t="s">
        <v>52</v>
      </c>
      <c r="C23" s="73"/>
      <c r="D23" s="108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4"/>
        <v>0</v>
      </c>
      <c r="O23" s="114">
        <v>0</v>
      </c>
      <c r="P23" s="112">
        <f t="shared" si="2"/>
        <v>0</v>
      </c>
      <c r="Q23" s="115"/>
      <c r="R23" s="168"/>
      <c r="S23" s="73"/>
      <c r="T23" s="119"/>
    </row>
    <row r="24" spans="2:20" ht="13.8" hidden="1">
      <c r="B24" s="127" t="s">
        <v>53</v>
      </c>
      <c r="C24" s="73"/>
      <c r="D24" s="174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12"/>
      <c r="N24" s="112">
        <f t="shared" si="4"/>
        <v>0</v>
      </c>
      <c r="O24" s="114">
        <v>0</v>
      </c>
      <c r="P24" s="112">
        <f t="shared" si="2"/>
        <v>0</v>
      </c>
      <c r="Q24" s="115"/>
      <c r="R24" s="168"/>
      <c r="S24" s="73"/>
      <c r="T24" s="120"/>
    </row>
    <row r="25" spans="2:20" ht="13.8" hidden="1" customHeight="1">
      <c r="B25" s="127" t="s">
        <v>54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4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55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4"/>
        <v>0</v>
      </c>
      <c r="O26" s="114">
        <v>0</v>
      </c>
      <c r="P26" s="112">
        <f t="shared" si="2"/>
        <v>0</v>
      </c>
      <c r="Q26" s="115"/>
      <c r="R26" s="117"/>
      <c r="S26" s="73"/>
      <c r="T26" s="120"/>
    </row>
    <row r="27" spans="2:20" ht="13.8" hidden="1" customHeight="1">
      <c r="B27" s="127" t="s">
        <v>56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4"/>
        <v>0</v>
      </c>
      <c r="O27" s="114">
        <v>0</v>
      </c>
      <c r="P27" s="112">
        <f t="shared" si="2"/>
        <v>0</v>
      </c>
      <c r="Q27" s="115"/>
      <c r="R27" s="117"/>
      <c r="S27" s="73"/>
      <c r="T27" s="119"/>
    </row>
    <row r="28" spans="2:20" ht="13.8" hidden="1" customHeight="1">
      <c r="B28" s="127" t="s">
        <v>57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4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58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29"/>
      <c r="N29" s="112">
        <f t="shared" si="4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 customHeight="1">
      <c r="B30" s="127" t="s">
        <v>59</v>
      </c>
      <c r="C30" s="73"/>
      <c r="D30" s="134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6">+K30*M30</f>
        <v>0</v>
      </c>
      <c r="O30" s="114">
        <v>0</v>
      </c>
      <c r="P30" s="112">
        <f t="shared" si="2"/>
        <v>0</v>
      </c>
      <c r="Q30" s="133"/>
      <c r="R30" s="169"/>
      <c r="S30" s="73"/>
      <c r="T30" s="120"/>
    </row>
    <row r="31" spans="2:20" ht="13.8" hidden="1" customHeight="1">
      <c r="B31" s="127" t="s">
        <v>60</v>
      </c>
      <c r="C31" s="73"/>
      <c r="D31" s="136"/>
      <c r="E31" s="135"/>
      <c r="F31" s="130"/>
      <c r="G31" s="131"/>
      <c r="H31" s="132"/>
      <c r="I31" s="112">
        <f t="shared" si="5"/>
        <v>0</v>
      </c>
      <c r="J31" s="113"/>
      <c r="K31" s="110"/>
      <c r="L31" s="111"/>
      <c r="M31" s="112"/>
      <c r="N31" s="112">
        <f t="shared" ref="N31" si="7">+K31*M31</f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61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4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62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4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 customHeight="1">
      <c r="B34" s="127" t="s">
        <v>63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4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 t="s">
        <v>64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4"/>
        <v>0</v>
      </c>
      <c r="O35" s="114">
        <v>0</v>
      </c>
      <c r="P35" s="112">
        <f t="shared" si="2"/>
        <v>0</v>
      </c>
      <c r="Q35" s="115"/>
      <c r="R35" s="119"/>
      <c r="S35" s="73"/>
      <c r="T35" s="119"/>
    </row>
    <row r="36" spans="2:20" ht="13.8" hidden="1">
      <c r="B36" s="127" t="s">
        <v>65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4"/>
        <v>0</v>
      </c>
      <c r="O36" s="114">
        <v>0</v>
      </c>
      <c r="P36" s="112">
        <f t="shared" si="2"/>
        <v>0</v>
      </c>
      <c r="Q36" s="115"/>
      <c r="R36" s="120"/>
      <c r="S36" s="73"/>
      <c r="T36" s="120"/>
    </row>
    <row r="37" spans="2:20" ht="13.8" hidden="1">
      <c r="B37" s="127" t="s">
        <v>66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4"/>
        <v>0</v>
      </c>
      <c r="O37" s="114">
        <v>0</v>
      </c>
      <c r="P37" s="112">
        <f t="shared" si="2"/>
        <v>0</v>
      </c>
      <c r="Q37" s="115"/>
      <c r="R37" s="119"/>
      <c r="S37" s="73"/>
      <c r="T37" s="119"/>
    </row>
    <row r="38" spans="2:20" ht="13.8" hidden="1">
      <c r="B38" s="127" t="s">
        <v>67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4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68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4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69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4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70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4"/>
        <v>0</v>
      </c>
      <c r="O41" s="114">
        <v>0</v>
      </c>
      <c r="P41" s="112">
        <f t="shared" si="2"/>
        <v>0</v>
      </c>
      <c r="Q41" s="115"/>
      <c r="R41" s="120"/>
      <c r="S41" s="73"/>
      <c r="T41" s="120"/>
    </row>
    <row r="42" spans="2:20" ht="13.8" hidden="1">
      <c r="B42" s="127" t="s">
        <v>71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4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 hidden="1">
      <c r="B43" s="127" t="s">
        <v>72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4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 t="s">
        <v>73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4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 t="s">
        <v>74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4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75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4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76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4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77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4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78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4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79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4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 t="s">
        <v>80</v>
      </c>
      <c r="C51" s="35"/>
      <c r="D51" s="105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4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 hidden="1">
      <c r="B52" s="127" t="s">
        <v>81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4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82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4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83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4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84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4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85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4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86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4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87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4"/>
        <v>0</v>
      </c>
      <c r="O58" s="55">
        <v>0</v>
      </c>
      <c r="P58" s="53">
        <f t="shared" si="2"/>
        <v>0</v>
      </c>
      <c r="Q58" s="54"/>
      <c r="R58" s="118"/>
      <c r="S58" s="35"/>
      <c r="T58" s="118"/>
    </row>
    <row r="59" spans="2:20" ht="13.8" hidden="1">
      <c r="B59" s="127" t="s">
        <v>88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4"/>
        <v>0</v>
      </c>
      <c r="O59" s="55">
        <v>0</v>
      </c>
      <c r="P59" s="53">
        <f t="shared" si="2"/>
        <v>0</v>
      </c>
      <c r="Q59" s="54"/>
      <c r="R59" s="117"/>
      <c r="S59" s="35"/>
      <c r="T59" s="117"/>
    </row>
    <row r="60" spans="2:20" ht="13.8" hidden="1">
      <c r="B60" s="127" t="s">
        <v>89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4"/>
        <v>0</v>
      </c>
      <c r="O60" s="55">
        <v>0</v>
      </c>
      <c r="P60" s="53">
        <f t="shared" si="2"/>
        <v>0</v>
      </c>
      <c r="Q60" s="54"/>
      <c r="R60" s="118"/>
      <c r="S60" s="35"/>
      <c r="T60" s="118"/>
    </row>
    <row r="61" spans="2:20" ht="13.8" hidden="1">
      <c r="B61" s="127" t="s">
        <v>90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4"/>
        <v>0</v>
      </c>
      <c r="O61" s="55">
        <v>0</v>
      </c>
      <c r="P61" s="53">
        <f t="shared" si="2"/>
        <v>0</v>
      </c>
      <c r="Q61" s="54"/>
      <c r="R61" s="117"/>
      <c r="S61" s="35"/>
      <c r="T61" s="117"/>
    </row>
    <row r="62" spans="2:20" ht="13.8"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</row>
    <row r="63" spans="2:20" ht="13.2" customHeight="1">
      <c r="B63" s="56"/>
      <c r="C63" s="35"/>
      <c r="D63" s="77"/>
      <c r="E63" s="66"/>
      <c r="F63" s="191" t="s">
        <v>37</v>
      </c>
      <c r="G63" s="192"/>
      <c r="H63" s="192"/>
      <c r="I63" s="78">
        <f>SUM(I7:I62)</f>
        <v>472560</v>
      </c>
      <c r="J63" s="50"/>
      <c r="K63" s="191" t="s">
        <v>11</v>
      </c>
      <c r="L63" s="192"/>
      <c r="M63" s="192"/>
      <c r="N63" s="192"/>
      <c r="O63" s="192"/>
      <c r="P63" s="79">
        <f>SUM(P7:P62)</f>
        <v>537560</v>
      </c>
      <c r="Q63" s="57"/>
      <c r="R63" s="170"/>
      <c r="S63" s="35"/>
      <c r="T63" s="35"/>
    </row>
    <row r="64" spans="2:20" ht="13.2" hidden="1" customHeight="1">
      <c r="B64" s="56"/>
      <c r="C64" s="35"/>
      <c r="D64" s="77"/>
      <c r="E64" s="66"/>
      <c r="F64" s="193" t="s">
        <v>38</v>
      </c>
      <c r="G64" s="194"/>
      <c r="H64" s="194"/>
      <c r="I64" s="81">
        <v>0</v>
      </c>
      <c r="J64" s="50"/>
      <c r="K64" s="106"/>
      <c r="L64" s="107"/>
      <c r="M64" s="195" t="s">
        <v>38</v>
      </c>
      <c r="N64" s="195"/>
      <c r="O64" s="195"/>
      <c r="P64" s="82">
        <v>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0"/>
      <c r="F65" s="196" t="s">
        <v>12</v>
      </c>
      <c r="G65" s="195"/>
      <c r="H65" s="195"/>
      <c r="I65" s="81">
        <f>SUM(I63+I64)</f>
        <v>472560</v>
      </c>
      <c r="J65" s="50"/>
      <c r="K65" s="196" t="s">
        <v>12</v>
      </c>
      <c r="L65" s="195"/>
      <c r="M65" s="195"/>
      <c r="N65" s="195"/>
      <c r="O65" s="195"/>
      <c r="P65" s="82">
        <f>SUM(P63+P64)</f>
        <v>537560</v>
      </c>
      <c r="Q65" s="58"/>
      <c r="R65" s="171"/>
      <c r="S65" s="35"/>
      <c r="T65" s="35"/>
    </row>
    <row r="66" spans="2:20" ht="13.2" customHeight="1">
      <c r="B66" s="56"/>
      <c r="C66" s="35"/>
      <c r="D66" s="80"/>
      <c r="E66" s="83"/>
      <c r="F66" s="70"/>
      <c r="G66" s="197" t="s">
        <v>33</v>
      </c>
      <c r="H66" s="197"/>
      <c r="I66" s="84">
        <v>0</v>
      </c>
      <c r="J66" s="59"/>
      <c r="K66" s="198" t="s">
        <v>34</v>
      </c>
      <c r="L66" s="197"/>
      <c r="M66" s="197"/>
      <c r="N66" s="197"/>
      <c r="O66" s="197"/>
      <c r="P66" s="85">
        <f>P65*19%</f>
        <v>102136.4</v>
      </c>
      <c r="Q66" s="58"/>
      <c r="R66" s="171"/>
      <c r="S66" s="35"/>
      <c r="T66" s="35"/>
    </row>
    <row r="67" spans="2:20" ht="13.2" customHeight="1">
      <c r="B67" s="56"/>
      <c r="C67" s="35"/>
      <c r="D67" s="35"/>
      <c r="E67" s="86"/>
      <c r="F67" s="68"/>
      <c r="G67" s="199" t="s">
        <v>35</v>
      </c>
      <c r="H67" s="199"/>
      <c r="I67" s="87">
        <f>+I65+I66</f>
        <v>472560</v>
      </c>
      <c r="J67" s="50"/>
      <c r="K67" s="200" t="s">
        <v>13</v>
      </c>
      <c r="L67" s="199"/>
      <c r="M67" s="199"/>
      <c r="N67" s="199"/>
      <c r="O67" s="199"/>
      <c r="P67" s="91">
        <f>SUM(P65:P66)</f>
        <v>639696.4</v>
      </c>
      <c r="Q67" s="61"/>
      <c r="R67" s="171"/>
      <c r="S67" s="35"/>
      <c r="T67" s="35"/>
    </row>
    <row r="68" spans="2:20" ht="13.2" customHeight="1">
      <c r="B68" s="56"/>
      <c r="C68" s="35"/>
      <c r="D68" s="80"/>
      <c r="E68" s="88"/>
      <c r="F68" s="68"/>
      <c r="G68" s="69"/>
      <c r="H68" s="69"/>
      <c r="I68" s="89"/>
      <c r="J68" s="50"/>
      <c r="K68" s="68"/>
      <c r="L68" s="69"/>
      <c r="M68" s="69"/>
      <c r="N68" s="69"/>
      <c r="O68" s="69"/>
      <c r="P68" s="60"/>
      <c r="Q68" s="61"/>
      <c r="R68" s="171"/>
      <c r="S68" s="35"/>
      <c r="T68" s="35"/>
    </row>
    <row r="69" spans="2:20" ht="15.6" customHeight="1">
      <c r="B69" s="56"/>
      <c r="C69" s="35"/>
      <c r="D69" s="80"/>
      <c r="E69" s="67"/>
      <c r="F69" s="201"/>
      <c r="G69" s="202"/>
      <c r="H69" s="202"/>
      <c r="I69" s="90"/>
      <c r="J69" s="50"/>
      <c r="K69" s="201"/>
      <c r="L69" s="202"/>
      <c r="M69" s="202"/>
      <c r="N69" s="202"/>
      <c r="O69" s="202"/>
      <c r="P69" s="62"/>
      <c r="Q69" s="62"/>
      <c r="R69" s="172"/>
      <c r="S69" s="35"/>
      <c r="T69" s="35"/>
    </row>
    <row r="70" spans="2:20" ht="13.2" customHeight="1">
      <c r="B70" s="190"/>
      <c r="C70" s="190"/>
      <c r="D70" s="190"/>
      <c r="E70" s="190"/>
      <c r="F70" s="190"/>
      <c r="G70" s="190"/>
      <c r="H70" s="190"/>
    </row>
    <row r="71" spans="2:20">
      <c r="B71" s="190"/>
      <c r="C71" s="190"/>
      <c r="D71" s="190"/>
      <c r="E71" s="190"/>
      <c r="F71" s="190"/>
      <c r="G71" s="190"/>
      <c r="H71" s="190"/>
      <c r="I71" s="124">
        <f>P67-I67</f>
        <v>167136.40000000002</v>
      </c>
    </row>
    <row r="75" spans="2:20">
      <c r="I75" s="124"/>
    </row>
  </sheetData>
  <mergeCells count="15">
    <mergeCell ref="F3:I3"/>
    <mergeCell ref="K3:P3"/>
    <mergeCell ref="B70:H71"/>
    <mergeCell ref="F63:H63"/>
    <mergeCell ref="K63:O63"/>
    <mergeCell ref="F64:H64"/>
    <mergeCell ref="M64:O64"/>
    <mergeCell ref="F65:H65"/>
    <mergeCell ref="K65:O65"/>
    <mergeCell ref="G66:H66"/>
    <mergeCell ref="K66:O66"/>
    <mergeCell ref="G67:H67"/>
    <mergeCell ref="K67:O67"/>
    <mergeCell ref="F69:H69"/>
    <mergeCell ref="K69:O69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G26" sqref="G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91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92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7"/>
      <c r="E5" s="178"/>
      <c r="F5" s="183">
        <f t="shared" ref="F5:F30" si="0">E5*D5</f>
        <v>0</v>
      </c>
      <c r="G5" s="177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46"/>
      <c r="M5" s="144"/>
    </row>
    <row r="6" spans="1:13" s="145" customFormat="1">
      <c r="A6" s="137"/>
      <c r="B6" s="138"/>
      <c r="C6" s="162"/>
      <c r="D6" s="177"/>
      <c r="E6" s="178"/>
      <c r="F6" s="140">
        <f t="shared" si="0"/>
        <v>0</v>
      </c>
      <c r="G6" s="177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Edificio'!I67</f>
        <v>472560</v>
      </c>
      <c r="J35" s="203" t="s">
        <v>30</v>
      </c>
      <c r="K35" s="204"/>
      <c r="L35" s="31">
        <f>'Daños Edificio'!P67</f>
        <v>639696.4</v>
      </c>
    </row>
    <row r="36" spans="2:13" ht="15">
      <c r="D36" s="206" t="s">
        <v>31</v>
      </c>
      <c r="E36" s="207"/>
      <c r="F36" s="32">
        <f>F32</f>
        <v>0</v>
      </c>
      <c r="H36" s="95">
        <f>F37-L37</f>
        <v>-167136.40000000002</v>
      </c>
      <c r="J36" s="206" t="s">
        <v>31</v>
      </c>
      <c r="K36" s="207"/>
      <c r="L36" s="32">
        <f>K32</f>
        <v>0</v>
      </c>
    </row>
    <row r="37" spans="2:13" ht="15.6">
      <c r="D37" s="208" t="s">
        <v>32</v>
      </c>
      <c r="E37" s="209"/>
      <c r="F37" s="33">
        <f>SUM(F35:F36)</f>
        <v>472560</v>
      </c>
      <c r="J37" s="208" t="s">
        <v>32</v>
      </c>
      <c r="K37" s="209"/>
      <c r="L37" s="33">
        <f>SUM(L35:L36)</f>
        <v>639696.4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2025-03-25T01:21:58Z</dcterms:modified>
</cp:coreProperties>
</file>