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3/"/>
    </mc:Choice>
  </mc:AlternateContent>
  <xr:revisionPtr revIDLastSave="0" documentId="8_{8D392A9F-C9A2-4F12-9ED9-40AEA006FDB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<sst xmlns="http://schemas.openxmlformats.org/spreadsheetml/2006/main" count="122" uniqueCount="106">
  <si>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</si>
  <si>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</si>
  <si>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</si>
  <si>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</si>
  <si>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</si>
  <si>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</si>
  <si>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</si>
  <si>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</si>
  <si>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</si>
  <si>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</si>
  <si>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</si>
  <si>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</si>
  <si>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</si>
  <si>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</si>
  <si>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</si>
  <si>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</si>
  <si>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</si>
  <si>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</si>
  <si>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</si>
  <si>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</si>
  <si>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</si>
  <si>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</si>
  <si>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</si>
  <si>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</si>
  <si>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</si>
  <si>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</si>
  <si>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</si>
  <si>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</si>
  <si>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</si>
  <si>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</si>
  <si>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</si>
  <si>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</si>
  <si>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</si>
  <si>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</si>
  <si>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</si>
  <si>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</si>
  <si>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</si>
  <si>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</si>
  <si>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</si>
  <si>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</si>
  <si>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</si>
  <si>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</si>
  <si>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</si>
  <si>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</si>
  <si>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</si>
  <si>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</si>
  <si>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</si>
  <si>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</si>
  <si>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</si>
  <si>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</si>
  <si>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</si>
  <si>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</si>
  <si>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</si>
  <si>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</si>
  <si>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</si>
  <si>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</si>
  <si>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</si>
  <si>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</si>
  <si>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</si>
  <si>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</si>
  <si>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</si>
  <si>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</si>
  <si>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</si>
  <si>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</si>
  <si>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</si>
  <si>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</si>
  <si>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</si>
  <si>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</si>
  <si>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</si>
  <si>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</si>
  <si>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</si>
  <si>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</si>
  <si>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</si>
  <si>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</si>
  <si>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</si>
  <si>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</si>
  <si>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</si>
  <si>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</si>
  <si>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</si>
  <si>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</si>
  <si>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</si>
  <si>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</si>
  <si>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</si>
  <si>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</si>
  <si>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</si>
  <si>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</si>
  <si>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</si>
  <si>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</si>
  <si>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</si>
  <si>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</si>
  <si>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</si>
  <si>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</si>
  <si>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</si>
  <si>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</si>
  <si>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</si>
  <si>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Acero Trefilado</t>
  </si>
  <si>
    <t>MDF 15mm</t>
  </si>
  <si>
    <t>https://www.imperial.cl/aglomerado-desnudo/tablero-mdf-500-15mm-152x244mt/product/72713?utm_term=&amp;utm_campaign=Aon+%3E+Smart+Shopping+%3E+Maderas+y+Muebler%C3%ADa&amp;utm_source=adwords&amp;utm_medium=ppc&amp;hsa_acc=4470782678&amp;hsa_cam=17833418090&amp;hsa_grp=&amp;hsa_ad=&amp;hsa_src=x&amp;hsa_tgt=&amp;hsa_kw=&amp;hsa_mt=&amp;hsa_net=adwords&amp;hsa_ver=3&amp;gad_source=1&amp;gclid=Cj0KCQjwkN--BhDkARIsAD_mnIq_wByj-2Ilgxbu02WhItY49IK9_V09AuEoe0hbHSA8C724p3CVjdwaAk5vEALw_wcB</t>
  </si>
  <si>
    <t>Acorde al Valor Promedio</t>
  </si>
  <si>
    <t>Ajuste Acorde al Mercado</t>
  </si>
  <si>
    <t xml:space="preserve">Casillero metálico 3 puertas </t>
  </si>
  <si>
    <t>https://ingequipos.cl/producto/locker-metalico-importado-modelo-l300-1/?gad_source=1&amp;gclid=Cj0KCQjwkN--BhDkARIsAD_mnIpHihAW0EQJ5UrnorMVMZu0hOo8UloUf8QTtIxWKAHO9W9-dIwCKyMaAsgPEALw_wcB</t>
  </si>
  <si>
    <t>Se conserva valor del cliente por ser menos al del mercado y se aplica depreciación acorde a las condiciones que se encontraba</t>
  </si>
  <si>
    <t>Acero Trefilado 70kg</t>
  </si>
  <si>
    <t>Sr. Mauricio Andrés Hidalgo Donoso</t>
  </si>
  <si>
    <t>Thomas de Campanella N°5041, San Joaquín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</si>
</sst>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66" fontId="19" fillId="2" borderId="1" xfId="0" applyNumberFormat="1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2" fontId="2" fillId="2" borderId="14" xfId="0" applyNumberFormat="1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9</xdr:col>
      <xdr:colOff>780</xdr:colOff>
      <xdr:row>64</xdr:row>
      <xdr:rowOff>157084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E9DB1E-2210-17AB-8E9D-EBC413517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406140"/>
          <a:ext cx="9000000" cy="451572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5</xdr:col>
      <xdr:colOff>900717</xdr:colOff>
      <xdr:row>120</xdr:row>
      <xdr:rowOff>115080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8D81DC-589E-41B8-854E-3F7E5620E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267700"/>
          <a:ext cx="6928137" cy="90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opLeftCell="A2" zoomScale="85" zoomScaleNormal="85" workbookViewId="0">
      <selection activeCell="T8" sqref="T8:T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95</v>
      </c>
      <c r="E7" s="125"/>
      <c r="F7" s="51"/>
      <c r="G7" s="123"/>
      <c r="H7" s="53"/>
      <c r="I7" s="53">
        <f t="shared" ref="I7:I16" si="0">+F7*H7</f>
        <v>0</v>
      </c>
      <c r="J7" s="50"/>
      <c r="K7" s="51"/>
      <c r="L7" s="123"/>
      <c r="M7" s="53"/>
      <c r="N7" s="112">
        <f t="shared" ref="N7:N60" si="1">+K7*M7</f>
        <v>0</v>
      </c>
      <c r="O7" s="55">
        <v>0</v>
      </c>
      <c r="P7" s="53">
        <f t="shared" ref="P7:P60" si="2">+(-N7*O7)+N7</f>
        <v>0</v>
      </c>
      <c r="Q7" s="166"/>
      <c r="R7" s="173"/>
      <c r="S7" s="167"/>
      <c r="T7" s="117"/>
    </row>
    <row r="8" spans="2:20" s="126" customFormat="1" ht="13.8">
      <c r="B8" s="127" t="s">
        <v>41</v>
      </c>
      <c r="C8" s="128"/>
      <c r="D8" s="105" t="s">
        <v>96</v>
      </c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214"/>
      <c r="N8" s="129">
        <f t="shared" si="1"/>
        <v>0</v>
      </c>
      <c r="O8" s="55">
        <v>0</v>
      </c>
      <c r="P8" s="214">
        <f t="shared" si="2"/>
        <v>0</v>
      </c>
      <c r="Q8" s="54"/>
      <c r="R8" s="173"/>
      <c r="S8" s="128"/>
      <c r="T8" s="117"/>
    </row>
    <row r="9" spans="2:20" s="126" customFormat="1" ht="13.8">
      <c r="B9" s="127" t="s">
        <v>42</v>
      </c>
      <c r="C9" s="128"/>
      <c r="D9" s="105" t="s">
        <v>100</v>
      </c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0.2</v>
      </c>
      <c r="P9" s="53">
        <f t="shared" ref="P9:P10" si="4">+(-N9*O9)+N9</f>
        <v>0</v>
      </c>
      <c r="Q9" s="166"/>
      <c r="R9" s="215"/>
      <c r="S9" s="128"/>
      <c r="T9" s="117"/>
    </row>
    <row r="10" spans="2:20" s="126" customFormat="1" ht="13.8" hidden="1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 hidden="1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 hidden="1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 hidden="1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0</v>
      </c>
      <c r="J62" s="50"/>
      <c r="K62" s="191" t="s">
        <v>11</v>
      </c>
      <c r="L62" s="192"/>
      <c r="M62" s="192"/>
      <c r="N62" s="192"/>
      <c r="O62" s="192"/>
      <c r="P62" s="79">
        <f>SUM(P7:P61)</f>
        <v>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0</v>
      </c>
      <c r="J64" s="50"/>
      <c r="K64" s="196" t="s">
        <v>12</v>
      </c>
      <c r="L64" s="195"/>
      <c r="M64" s="195"/>
      <c r="N64" s="195"/>
      <c r="O64" s="195"/>
      <c r="P64" s="82">
        <f>SUM(P62+P63)</f>
        <v>0</v>
      </c>
      <c r="Q64" s="58"/>
      <c r="R64" s="171"/>
      <c r="S64" s="35"/>
      <c r="T64" s="35"/>
    </row>
    <row r="65" spans="2:20" ht="13.2" hidden="1" customHeight="1">
      <c r="B65" s="56"/>
      <c r="C65" s="35"/>
      <c r="D65" s="80"/>
      <c r="E65" s="83"/>
      <c r="F65" s="70"/>
      <c r="G65" s="197" t="s">
        <v>33</v>
      </c>
      <c r="H65" s="197"/>
      <c r="I65" s="84">
        <v>0</v>
      </c>
      <c r="J65" s="59"/>
      <c r="K65" s="198" t="s">
        <v>34</v>
      </c>
      <c r="L65" s="197"/>
      <c r="M65" s="197"/>
      <c r="N65" s="197"/>
      <c r="O65" s="197"/>
      <c r="P65" s="85">
        <v>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0</v>
      </c>
      <c r="J66" s="50"/>
      <c r="K66" s="200" t="s">
        <v>13</v>
      </c>
      <c r="L66" s="199"/>
      <c r="M66" s="199"/>
      <c r="N66" s="199"/>
      <c r="O66" s="199"/>
      <c r="P66" s="91">
        <f>SUM(P64:P65)</f>
        <v>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0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C6" sqref="C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6" style="2" bestFit="1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104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105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>
        <v>1</v>
      </c>
      <c r="C5" s="162" t="s">
        <v>103</v>
      </c>
      <c r="D5" s="216">
        <v>70</v>
      </c>
      <c r="E5" s="178">
        <v>1440</v>
      </c>
      <c r="F5" s="183">
        <f t="shared" ref="F5:F30" si="0">E5*D5</f>
        <v>100800</v>
      </c>
      <c r="G5" s="216">
        <v>70</v>
      </c>
      <c r="H5" s="141">
        <v>1440</v>
      </c>
      <c r="I5" s="140">
        <f t="shared" ref="I5:I30" si="1">H5*G5</f>
        <v>100800</v>
      </c>
      <c r="J5" s="142">
        <v>0</v>
      </c>
      <c r="K5" s="143">
        <f>ROUND(I5-(I5*J5),2)</f>
        <v>100800</v>
      </c>
      <c r="L5" s="146" t="s">
        <v>98</v>
      </c>
      <c r="M5" s="144"/>
    </row>
    <row r="6" spans="1:13" s="145" customFormat="1" ht="13.8">
      <c r="A6" s="137"/>
      <c r="B6" s="138">
        <v>2</v>
      </c>
      <c r="C6" s="162" t="s">
        <v>96</v>
      </c>
      <c r="D6" s="217">
        <v>4</v>
      </c>
      <c r="E6" s="178">
        <v>30000</v>
      </c>
      <c r="F6" s="140">
        <f t="shared" si="0"/>
        <v>120000</v>
      </c>
      <c r="G6" s="217">
        <v>4</v>
      </c>
      <c r="H6" s="141">
        <v>27290</v>
      </c>
      <c r="I6" s="140">
        <f t="shared" si="1"/>
        <v>109160</v>
      </c>
      <c r="J6" s="142">
        <v>0.3</v>
      </c>
      <c r="K6" s="143">
        <f t="shared" ref="K6:K30" si="2">ROUND(I6-(I6*J6),2)</f>
        <v>76412</v>
      </c>
      <c r="L6" s="146" t="s">
        <v>99</v>
      </c>
      <c r="M6" s="218" t="s">
        <v>97</v>
      </c>
    </row>
    <row r="7" spans="1:13" s="152" customFormat="1" ht="79.2">
      <c r="A7" s="147"/>
      <c r="B7" s="148">
        <v>3</v>
      </c>
      <c r="C7" s="163" t="s">
        <v>100</v>
      </c>
      <c r="D7" s="217">
        <v>1</v>
      </c>
      <c r="E7" s="179">
        <v>115000</v>
      </c>
      <c r="F7" s="140">
        <f t="shared" si="0"/>
        <v>115000</v>
      </c>
      <c r="G7" s="217">
        <v>1</v>
      </c>
      <c r="H7" s="141">
        <v>115000</v>
      </c>
      <c r="I7" s="140">
        <f t="shared" si="1"/>
        <v>115000</v>
      </c>
      <c r="J7" s="142">
        <v>0</v>
      </c>
      <c r="K7" s="143">
        <f t="shared" si="2"/>
        <v>115000</v>
      </c>
      <c r="L7" s="146" t="s">
        <v>102</v>
      </c>
      <c r="M7" s="218" t="s">
        <v>101</v>
      </c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335800</v>
      </c>
      <c r="G32" s="23" t="s">
        <v>24</v>
      </c>
      <c r="H32" s="100"/>
      <c r="I32" s="24"/>
      <c r="J32" s="25"/>
      <c r="K32" s="26">
        <f>SUM(K5:K31)</f>
        <v>292212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0</v>
      </c>
      <c r="J35" s="203" t="s">
        <v>30</v>
      </c>
      <c r="K35" s="204"/>
      <c r="L35" s="31">
        <f>'Daños Edificio'!P66</f>
        <v>0</v>
      </c>
    </row>
    <row r="36" spans="2:13" ht="15">
      <c r="D36" s="206" t="s">
        <v>31</v>
      </c>
      <c r="E36" s="207"/>
      <c r="F36" s="32">
        <f>F32</f>
        <v>335800</v>
      </c>
      <c r="H36" s="95">
        <f>F37-L37</f>
        <v>43588</v>
      </c>
      <c r="J36" s="206" t="s">
        <v>31</v>
      </c>
      <c r="K36" s="207"/>
      <c r="L36" s="32">
        <f>K32</f>
        <v>292212</v>
      </c>
    </row>
    <row r="37" spans="2:13" ht="15.6">
      <c r="D37" s="208" t="s">
        <v>32</v>
      </c>
      <c r="E37" s="209"/>
      <c r="F37" s="33">
        <f>SUM(F35:F36)</f>
        <v>335800</v>
      </c>
      <c r="J37" s="208" t="s">
        <v>32</v>
      </c>
      <c r="K37" s="209"/>
      <c r="L37" s="33">
        <f>SUM(L35:L36)</f>
        <v>292212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2025-03-17T16:23:39Z</dcterms:modified>
</cp:coreProperties>
</file>