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30/"/>
    </mc:Choice>
  </mc:AlternateContent>
  <xr:revisionPtr revIDLastSave="22" documentId="8_{255DE8FF-38CC-4AD9-9EB1-BDBCABBBA181}" xr6:coauthVersionLast="47" xr6:coauthVersionMax="47" xr10:uidLastSave="{403ABAAA-F778-4CBD-A81F-A02847819C9D}"/>
  <bookViews>
    <workbookView xWindow="-108" yWindow="-108" windowWidth="23256" windowHeight="12456" activeTab="1" xr2:uid="{00000000-000D-0000-FFFF-FFFF00000000}"/>
  </bookViews>
  <sheets>
    <sheet name="Daños Automóvil" sheetId="1" r:id="rId1"/>
    <sheet name="Gastos Médicos" sheetId="3" r:id="rId2"/>
  </sheets>
  <definedNames>
    <definedName name="_xlnm._FilterDatabase" localSheetId="0" hidden="1">'Daños Automóvil'!#REF!</definedName>
    <definedName name="_xlnm._FilterDatabase" localSheetId="1" hidden="1">'Gastos Médicos'!#REF!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3" l="1"/>
  <c r="I5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8" i="1"/>
  <c r="I9" i="1"/>
  <c r="I10" i="1"/>
  <c r="I11" i="1"/>
  <c r="I12" i="1"/>
  <c r="I13" i="1"/>
  <c r="I14" i="1"/>
  <c r="I15" i="1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P62" i="1"/>
  <c r="P64" i="1" s="1"/>
  <c r="P66" i="1" l="1"/>
  <c r="L35" i="3" s="1"/>
  <c r="I66" i="1"/>
  <c r="K5" i="3"/>
  <c r="F35" i="3" l="1"/>
  <c r="I70" i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<sst xmlns="http://schemas.openxmlformats.org/spreadsheetml/2006/main" count="123" uniqueCount="107">
  <si>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</si>
  <si>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</si>
  <si>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</si>
  <si>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</si>
  <si>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</si>
  <si>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</si>
  <si>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</si>
  <si>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</si>
  <si>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</si>
  <si>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</si>
  <si>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</si>
  <si>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</si>
  <si>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</si>
  <si>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</si>
  <si>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</si>
  <si>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</si>
  <si>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</si>
  <si>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</si>
  <si>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</si>
  <si>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</si>
  <si>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</si>
  <si>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</si>
  <si>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</si>
  <si>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</si>
  <si>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</si>
  <si>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</si>
  <si>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</si>
  <si>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</si>
  <si>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</si>
  <si>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</si>
  <si>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</si>
  <si>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</si>
  <si>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</si>
  <si>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</si>
  <si>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</si>
  <si>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</si>
  <si>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</si>
  <si>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</si>
  <si>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</si>
  <si>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</si>
  <si>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</si>
  <si>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</si>
  <si>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</si>
  <si>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</si>
  <si>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</si>
  <si>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</si>
  <si>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</si>
  <si>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</si>
  <si>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</si>
  <si>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</si>
  <si>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</si>
  <si>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</si>
  <si>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</si>
  <si>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</si>
  <si>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</si>
  <si>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</si>
  <si>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</si>
  <si>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</si>
  <si>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</si>
  <si>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</si>
  <si>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</si>
  <si>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</si>
  <si>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</si>
  <si>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</si>
  <si>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</si>
  <si>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</si>
  <si>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</si>
  <si>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</si>
  <si>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</si>
  <si>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</si>
  <si>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</si>
  <si>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</si>
  <si>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</si>
  <si>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</si>
  <si>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</si>
  <si>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</si>
  <si>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</si>
  <si>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</si>
  <si>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</si>
  <si>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</si>
  <si>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</si>
  <si>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</si>
  <si>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</si>
  <si>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</si>
  <si>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</si>
  <si>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</si>
  <si>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</si>
  <si>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</si>
  <si>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</si>
  <si>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</si>
  <si>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</si>
  <si>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</si>
  <si>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</si>
  <si>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</si>
  <si>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</si>
  <si>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Vehículo Chebrolet Corsa 1.6</t>
  </si>
  <si>
    <t>Cicaplas baumex 40ml</t>
  </si>
  <si>
    <t>Compra de medicamentos en farmacias el cl</t>
  </si>
  <si>
    <t>Sra. Maria De Los Angeles Soto Osorio</t>
  </si>
  <si>
    <t>Pasaje Jaspe N°916, Talagante</t>
  </si>
  <si>
    <t>Sin Observaciones Presenta boleta N°118176</t>
  </si>
  <si>
    <t>Sin Observaciones Transacción N°8074362</t>
  </si>
  <si>
    <t>Reparaciones</t>
  </si>
  <si>
    <t xml:space="preserve">Valor Promedio Acorde al Mercado </t>
  </si>
  <si>
    <t>Total Automóvil</t>
  </si>
  <si>
    <t>Total Gastos Médicos</t>
  </si>
  <si>
    <t>https://www.chileautos.cl/vehiculos/detalles/2007-chevrolet-corsa-1-6-nb-dh/CL-AD-18504053/?Cr=23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</si>
</sst>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2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14" fontId="2" fillId="2" borderId="0" xfId="0" applyNumberFormat="1" applyFont="1" applyFill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3" fontId="2" fillId="2" borderId="15" xfId="0" applyNumberFormat="1" applyFont="1" applyFill="1" applyBorder="1" applyAlignment="1">
      <alignment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42" fontId="2" fillId="2" borderId="5" xfId="2" applyFont="1" applyFill="1" applyBorder="1" applyAlignment="1">
      <alignment horizontal="center" vertical="center" wrapText="1"/>
    </xf>
    <xf numFmtId="42" fontId="2" fillId="2" borderId="14" xfId="2" applyFont="1" applyFill="1" applyBorder="1" applyAlignment="1">
      <alignment horizontal="center" vertical="center" wrapText="1"/>
    </xf>
    <xf numFmtId="9" fontId="3" fillId="2" borderId="15" xfId="1" applyFont="1" applyFill="1" applyBorder="1" applyAlignment="1">
      <alignment horizontal="center" vertical="center" wrapText="1"/>
    </xf>
    <xf numFmtId="42" fontId="3" fillId="2" borderId="0" xfId="2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1" fillId="0" borderId="0" xfId="0" applyFont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center" vertic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70</xdr:row>
      <xdr:rowOff>0</xdr:rowOff>
    </xdr:from>
    <xdr:to>
      <xdr:col>19</xdr:col>
      <xdr:colOff>668260</xdr:colOff>
      <xdr:row>108</xdr:row>
      <xdr:rowOff>91124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6A53145-EA4A-496F-B98C-0F8B4F40F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2814918"/>
          <a:ext cx="14832495" cy="65636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41</xdr:row>
      <xdr:rowOff>0</xdr:rowOff>
    </xdr:from>
    <xdr:to>
      <xdr:col>10</xdr:col>
      <xdr:colOff>671735</xdr:colOff>
      <xdr:row>77</xdr:row>
      <xdr:rowOff>157074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F622FBF-494D-0163-B7F7-E910941D5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3398520"/>
          <a:ext cx="8421275" cy="61921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T76" sqref="T7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98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95" t="s">
        <v>0</v>
      </c>
      <c r="G3" s="196"/>
      <c r="H3" s="196"/>
      <c r="I3" s="197"/>
      <c r="J3" s="38"/>
      <c r="K3" s="198" t="s">
        <v>1</v>
      </c>
      <c r="L3" s="198"/>
      <c r="M3" s="199"/>
      <c r="N3" s="199"/>
      <c r="O3" s="199"/>
      <c r="P3" s="199"/>
      <c r="Q3" s="39"/>
      <c r="R3" s="36"/>
      <c r="S3" s="35"/>
      <c r="T3" s="35"/>
    </row>
    <row r="4" spans="2:20" ht="13.8">
      <c r="B4" s="72"/>
      <c r="C4" s="73"/>
      <c r="D4" s="74" t="s">
        <v>99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102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27.6">
      <c r="B7" s="127" t="s">
        <v>40</v>
      </c>
      <c r="C7" s="128"/>
      <c r="D7" s="105" t="s">
        <v>95</v>
      </c>
      <c r="E7" s="125"/>
      <c r="F7" s="51">
        <v>1</v>
      </c>
      <c r="G7" s="123" t="s">
        <v>4</v>
      </c>
      <c r="H7" s="53">
        <v>2000000</v>
      </c>
      <c r="I7" s="53">
        <f t="shared" ref="I7:I16" si="0">+F7*H7</f>
        <v>2000000</v>
      </c>
      <c r="J7" s="50"/>
      <c r="K7" s="51">
        <v>1</v>
      </c>
      <c r="L7" s="123" t="s">
        <v>4</v>
      </c>
      <c r="M7" s="53">
        <v>2000000</v>
      </c>
      <c r="N7" s="112">
        <f t="shared" ref="N7:N60" si="1">+K7*M7</f>
        <v>2000000</v>
      </c>
      <c r="O7" s="55">
        <v>0.1</v>
      </c>
      <c r="P7" s="53">
        <f t="shared" ref="P7:P60" si="2">+(-N7*O7)+N7</f>
        <v>1800000</v>
      </c>
      <c r="Q7" s="166"/>
      <c r="R7" s="223" t="s">
        <v>103</v>
      </c>
      <c r="S7" s="167"/>
      <c r="T7" s="117" t="s">
        <v>106</v>
      </c>
    </row>
    <row r="8" spans="2:20" s="126" customFormat="1" ht="13.8" hidden="1">
      <c r="B8" s="127" t="s">
        <v>41</v>
      </c>
      <c r="C8" s="128"/>
      <c r="D8" s="105"/>
      <c r="E8" s="125"/>
      <c r="F8" s="51"/>
      <c r="G8" s="123"/>
      <c r="H8" s="53"/>
      <c r="I8" s="53">
        <f t="shared" si="0"/>
        <v>0</v>
      </c>
      <c r="J8" s="50"/>
      <c r="K8" s="51"/>
      <c r="L8" s="123"/>
      <c r="M8" s="53"/>
      <c r="N8" s="112">
        <f t="shared" si="1"/>
        <v>0</v>
      </c>
      <c r="O8" s="55">
        <v>0</v>
      </c>
      <c r="P8" s="53">
        <f t="shared" si="2"/>
        <v>0</v>
      </c>
      <c r="Q8" s="54"/>
      <c r="R8" s="173"/>
      <c r="S8" s="128"/>
      <c r="T8" s="117"/>
    </row>
    <row r="9" spans="2:20" s="126" customFormat="1" ht="13.8" hidden="1">
      <c r="B9" s="127" t="s">
        <v>42</v>
      </c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166"/>
      <c r="R9" s="173"/>
      <c r="S9" s="128"/>
      <c r="T9" s="117"/>
    </row>
    <row r="10" spans="2:20" s="126" customFormat="1" ht="13.8" hidden="1">
      <c r="B10" s="127" t="s">
        <v>43</v>
      </c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3"/>
        <v>0</v>
      </c>
      <c r="O10" s="55">
        <v>0</v>
      </c>
      <c r="P10" s="53">
        <f t="shared" si="4"/>
        <v>0</v>
      </c>
      <c r="Q10" s="166"/>
      <c r="R10" s="173"/>
      <c r="S10" s="128"/>
      <c r="T10" s="117"/>
    </row>
    <row r="11" spans="2:20" s="126" customFormat="1" ht="13.8" hidden="1">
      <c r="B11" s="127" t="s">
        <v>44</v>
      </c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73"/>
      <c r="S11" s="128"/>
      <c r="T11" s="117"/>
    </row>
    <row r="12" spans="2:20" s="126" customFormat="1" ht="13.8" hidden="1">
      <c r="B12" s="127" t="s">
        <v>45</v>
      </c>
      <c r="C12" s="128"/>
      <c r="D12" s="105"/>
      <c r="E12" s="125"/>
      <c r="F12" s="51"/>
      <c r="G12" s="123"/>
      <c r="H12" s="53"/>
      <c r="I12" s="53">
        <f t="shared" si="0"/>
        <v>0</v>
      </c>
      <c r="J12" s="50"/>
      <c r="K12" s="51"/>
      <c r="L12" s="123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73"/>
      <c r="S12" s="128"/>
      <c r="T12" s="117"/>
    </row>
    <row r="13" spans="2:20" s="126" customFormat="1" ht="13.8" hidden="1">
      <c r="B13" s="127" t="s">
        <v>46</v>
      </c>
      <c r="C13" s="128"/>
      <c r="D13" s="105"/>
      <c r="E13" s="125"/>
      <c r="F13" s="51"/>
      <c r="G13" s="123"/>
      <c r="H13" s="53"/>
      <c r="I13" s="53">
        <f t="shared" si="0"/>
        <v>0</v>
      </c>
      <c r="J13" s="50"/>
      <c r="K13" s="51"/>
      <c r="L13" s="123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68"/>
      <c r="S13" s="128"/>
      <c r="T13" s="117"/>
    </row>
    <row r="14" spans="2:20" s="126" customFormat="1" ht="13.8" hidden="1">
      <c r="B14" s="127" t="s">
        <v>47</v>
      </c>
      <c r="C14" s="128"/>
      <c r="D14" s="105"/>
      <c r="E14" s="125"/>
      <c r="F14" s="51"/>
      <c r="G14" s="123"/>
      <c r="H14" s="53"/>
      <c r="I14" s="53">
        <f t="shared" si="0"/>
        <v>0</v>
      </c>
      <c r="J14" s="50"/>
      <c r="K14" s="51"/>
      <c r="L14" s="123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73"/>
      <c r="S14" s="128"/>
      <c r="T14" s="118"/>
    </row>
    <row r="15" spans="2:20" s="126" customFormat="1" ht="13.8" hidden="1">
      <c r="B15" s="127" t="s">
        <v>49</v>
      </c>
      <c r="C15" s="128"/>
      <c r="D15" s="105"/>
      <c r="E15" s="125"/>
      <c r="F15" s="51"/>
      <c r="G15" s="123"/>
      <c r="H15" s="53"/>
      <c r="I15" s="53">
        <f t="shared" si="0"/>
        <v>0</v>
      </c>
      <c r="J15" s="50"/>
      <c r="K15" s="51"/>
      <c r="L15" s="123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73"/>
      <c r="S15" s="128"/>
      <c r="T15" s="118"/>
    </row>
    <row r="16" spans="2:20" s="126" customFormat="1" ht="13.8" hidden="1">
      <c r="B16" s="127" t="s">
        <v>50</v>
      </c>
      <c r="C16" s="128"/>
      <c r="D16" s="105"/>
      <c r="E16" s="125"/>
      <c r="F16" s="51"/>
      <c r="G16" s="123"/>
      <c r="H16" s="53"/>
      <c r="I16" s="53">
        <f t="shared" si="0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73"/>
      <c r="S16" s="128"/>
      <c r="T16" s="118"/>
    </row>
    <row r="17" spans="2:20" ht="13.8" hidden="1">
      <c r="B17" s="127" t="s">
        <v>51</v>
      </c>
      <c r="C17" s="35"/>
      <c r="D17" s="99"/>
      <c r="E17" s="49"/>
      <c r="F17" s="51"/>
      <c r="G17" s="52"/>
      <c r="H17" s="53"/>
      <c r="I17" s="53">
        <f t="shared" ref="I17:I60" si="5">+F17*H17</f>
        <v>0</v>
      </c>
      <c r="J17" s="50"/>
      <c r="K17" s="51"/>
      <c r="L17" s="52"/>
      <c r="M17" s="53"/>
      <c r="N17" s="112">
        <f t="shared" si="1"/>
        <v>0</v>
      </c>
      <c r="O17" s="55">
        <v>0</v>
      </c>
      <c r="P17" s="53">
        <f t="shared" si="2"/>
        <v>0</v>
      </c>
      <c r="Q17" s="54"/>
      <c r="R17" s="173"/>
      <c r="S17" s="35"/>
      <c r="T17" s="118"/>
    </row>
    <row r="18" spans="2:20" ht="13.8" hidden="1">
      <c r="B18" s="127" t="s">
        <v>52</v>
      </c>
      <c r="C18" s="35"/>
      <c r="D18" s="99"/>
      <c r="E18" s="49"/>
      <c r="F18" s="51"/>
      <c r="G18" s="52"/>
      <c r="H18" s="53"/>
      <c r="I18" s="53">
        <f t="shared" si="5"/>
        <v>0</v>
      </c>
      <c r="J18" s="50"/>
      <c r="K18" s="51"/>
      <c r="L18" s="52"/>
      <c r="M18" s="53"/>
      <c r="N18" s="112">
        <f t="shared" si="1"/>
        <v>0</v>
      </c>
      <c r="O18" s="55">
        <v>0</v>
      </c>
      <c r="P18" s="53">
        <f t="shared" si="2"/>
        <v>0</v>
      </c>
      <c r="Q18" s="54"/>
      <c r="R18" s="173"/>
      <c r="S18" s="35"/>
      <c r="T18" s="118"/>
    </row>
    <row r="19" spans="2:20" ht="13.8" hidden="1">
      <c r="B19" s="127" t="s">
        <v>53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2">
        <f t="shared" si="1"/>
        <v>0</v>
      </c>
      <c r="O19" s="55">
        <v>0</v>
      </c>
      <c r="P19" s="53">
        <f t="shared" si="2"/>
        <v>0</v>
      </c>
      <c r="Q19" s="54"/>
      <c r="R19" s="173"/>
      <c r="S19" s="35"/>
      <c r="T19" s="118"/>
    </row>
    <row r="20" spans="2:20" ht="13.8" hidden="1">
      <c r="B20" s="127" t="s">
        <v>54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2">
        <f t="shared" si="1"/>
        <v>0</v>
      </c>
      <c r="O20" s="55">
        <v>0</v>
      </c>
      <c r="P20" s="53">
        <f t="shared" si="2"/>
        <v>0</v>
      </c>
      <c r="Q20" s="54"/>
      <c r="R20" s="168"/>
      <c r="S20" s="35"/>
      <c r="T20" s="117"/>
    </row>
    <row r="21" spans="2:20" ht="13.8" hidden="1">
      <c r="B21" s="127" t="s">
        <v>55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68"/>
      <c r="S21" s="35"/>
      <c r="T21" s="118"/>
    </row>
    <row r="22" spans="2:20" ht="13.8" hidden="1">
      <c r="B22" s="127" t="s">
        <v>56</v>
      </c>
      <c r="C22" s="73"/>
      <c r="D22" s="108"/>
      <c r="E22" s="109"/>
      <c r="F22" s="110"/>
      <c r="G22" s="111"/>
      <c r="H22" s="112"/>
      <c r="I22" s="112">
        <f t="shared" si="5"/>
        <v>0</v>
      </c>
      <c r="J22" s="113"/>
      <c r="K22" s="110"/>
      <c r="L22" s="111"/>
      <c r="M22" s="112"/>
      <c r="N22" s="112">
        <f t="shared" si="1"/>
        <v>0</v>
      </c>
      <c r="O22" s="114">
        <v>0</v>
      </c>
      <c r="P22" s="112">
        <f t="shared" si="2"/>
        <v>0</v>
      </c>
      <c r="Q22" s="115"/>
      <c r="R22" s="168"/>
      <c r="S22" s="73"/>
      <c r="T22" s="119"/>
    </row>
    <row r="23" spans="2:20" ht="13.8" hidden="1">
      <c r="B23" s="127" t="s">
        <v>57</v>
      </c>
      <c r="C23" s="73"/>
      <c r="D23" s="174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8"/>
      <c r="S23" s="73"/>
      <c r="T23" s="120"/>
    </row>
    <row r="24" spans="2:20" ht="13.8" hidden="1" customHeight="1">
      <c r="B24" s="127" t="s">
        <v>58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hidden="1" customHeight="1">
      <c r="B25" s="127" t="s">
        <v>59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60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hidden="1" customHeight="1">
      <c r="B27" s="127" t="s">
        <v>61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 customHeight="1">
      <c r="B28" s="127" t="s">
        <v>62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63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9"/>
      <c r="S29" s="73"/>
      <c r="T29" s="120"/>
    </row>
    <row r="30" spans="2:20" ht="13.8" hidden="1" customHeight="1">
      <c r="B30" s="127" t="s">
        <v>64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65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66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67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68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69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70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71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72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73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74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75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76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77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78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79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80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81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82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83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84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85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86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87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88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89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90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91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92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93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94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200" t="s">
        <v>37</v>
      </c>
      <c r="G62" s="201"/>
      <c r="H62" s="201"/>
      <c r="I62" s="78">
        <f>SUM(I7:I61)</f>
        <v>2000000</v>
      </c>
      <c r="J62" s="50"/>
      <c r="K62" s="200" t="s">
        <v>11</v>
      </c>
      <c r="L62" s="201"/>
      <c r="M62" s="201"/>
      <c r="N62" s="201"/>
      <c r="O62" s="201"/>
      <c r="P62" s="79">
        <f>SUM(P7:P61)</f>
        <v>1800000</v>
      </c>
      <c r="Q62" s="57"/>
      <c r="R62" s="170"/>
      <c r="S62" s="35"/>
      <c r="T62" s="35"/>
    </row>
    <row r="63" spans="2:20" ht="13.2" hidden="1" customHeight="1">
      <c r="B63" s="56"/>
      <c r="C63" s="35"/>
      <c r="D63" s="77"/>
      <c r="E63" s="66"/>
      <c r="F63" s="202" t="s">
        <v>38</v>
      </c>
      <c r="G63" s="203"/>
      <c r="H63" s="203"/>
      <c r="I63" s="81">
        <v>0</v>
      </c>
      <c r="J63" s="50"/>
      <c r="K63" s="106"/>
      <c r="L63" s="107"/>
      <c r="M63" s="204" t="s">
        <v>38</v>
      </c>
      <c r="N63" s="204"/>
      <c r="O63" s="204"/>
      <c r="P63" s="82">
        <v>0</v>
      </c>
      <c r="Q63" s="58"/>
      <c r="R63" s="171"/>
      <c r="S63" s="35"/>
      <c r="T63" s="35"/>
    </row>
    <row r="64" spans="2:20" ht="13.2" customHeight="1">
      <c r="B64" s="56"/>
      <c r="C64" s="35"/>
      <c r="D64" s="80"/>
      <c r="E64" s="80"/>
      <c r="F64" s="205" t="s">
        <v>12</v>
      </c>
      <c r="G64" s="204"/>
      <c r="H64" s="204"/>
      <c r="I64" s="81">
        <f>SUM(I62+I63)</f>
        <v>2000000</v>
      </c>
      <c r="J64" s="50"/>
      <c r="K64" s="205" t="s">
        <v>12</v>
      </c>
      <c r="L64" s="204"/>
      <c r="M64" s="204"/>
      <c r="N64" s="204"/>
      <c r="O64" s="204"/>
      <c r="P64" s="82">
        <f>SUM(P62+P63)</f>
        <v>1800000</v>
      </c>
      <c r="Q64" s="58"/>
      <c r="R64" s="171"/>
      <c r="S64" s="35"/>
      <c r="T64" s="35"/>
    </row>
    <row r="65" spans="2:20" ht="13.2" hidden="1" customHeight="1">
      <c r="B65" s="56"/>
      <c r="C65" s="35"/>
      <c r="D65" s="80"/>
      <c r="E65" s="83"/>
      <c r="F65" s="70"/>
      <c r="G65" s="206" t="s">
        <v>33</v>
      </c>
      <c r="H65" s="206"/>
      <c r="I65" s="84">
        <v>0</v>
      </c>
      <c r="J65" s="59"/>
      <c r="K65" s="207" t="s">
        <v>34</v>
      </c>
      <c r="L65" s="206"/>
      <c r="M65" s="206"/>
      <c r="N65" s="206"/>
      <c r="O65" s="206"/>
      <c r="P65" s="85">
        <v>0</v>
      </c>
      <c r="Q65" s="58"/>
      <c r="R65" s="171"/>
      <c r="S65" s="35"/>
      <c r="T65" s="35"/>
    </row>
    <row r="66" spans="2:20" ht="13.2" customHeight="1">
      <c r="B66" s="56"/>
      <c r="C66" s="35"/>
      <c r="D66" s="35"/>
      <c r="E66" s="86"/>
      <c r="F66" s="68"/>
      <c r="G66" s="208" t="s">
        <v>35</v>
      </c>
      <c r="H66" s="208"/>
      <c r="I66" s="87">
        <f>+I64+I65</f>
        <v>2000000</v>
      </c>
      <c r="J66" s="50"/>
      <c r="K66" s="209" t="s">
        <v>13</v>
      </c>
      <c r="L66" s="208"/>
      <c r="M66" s="208"/>
      <c r="N66" s="208"/>
      <c r="O66" s="208"/>
      <c r="P66" s="91">
        <f>SUM(P64:P65)</f>
        <v>1800000</v>
      </c>
      <c r="Q66" s="61"/>
      <c r="R66" s="171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1"/>
      <c r="S67" s="35"/>
      <c r="T67" s="35"/>
    </row>
    <row r="68" spans="2:20" ht="15.6" customHeight="1">
      <c r="B68" s="56"/>
      <c r="C68" s="35"/>
      <c r="D68" s="80"/>
      <c r="E68" s="67"/>
      <c r="F68" s="210"/>
      <c r="G68" s="211"/>
      <c r="H68" s="211"/>
      <c r="I68" s="90"/>
      <c r="J68" s="50"/>
      <c r="K68" s="210"/>
      <c r="L68" s="211"/>
      <c r="M68" s="211"/>
      <c r="N68" s="211"/>
      <c r="O68" s="211"/>
      <c r="P68" s="62"/>
      <c r="Q68" s="62"/>
      <c r="R68" s="172"/>
      <c r="S68" s="35"/>
      <c r="T68" s="35"/>
    </row>
    <row r="69" spans="2:20" ht="13.2" customHeight="1">
      <c r="B69" s="194"/>
      <c r="C69" s="194"/>
      <c r="D69" s="194"/>
      <c r="E69" s="194"/>
      <c r="F69" s="194"/>
      <c r="G69" s="194"/>
      <c r="H69" s="194"/>
    </row>
    <row r="70" spans="2:20" ht="13.2" customHeight="1">
      <c r="B70" s="194"/>
      <c r="C70" s="194"/>
      <c r="D70" s="194"/>
      <c r="E70" s="194"/>
      <c r="F70" s="194"/>
      <c r="G70" s="194"/>
      <c r="H70" s="194"/>
      <c r="I70" s="124">
        <f>P66-I66</f>
        <v>-200000</v>
      </c>
    </row>
    <row r="74" spans="2:20">
      <c r="I74" s="124"/>
    </row>
  </sheetData>
  <mergeCells count="14">
    <mergeCell ref="F68:H68"/>
    <mergeCell ref="K68:O68"/>
    <mergeCell ref="F64:H64"/>
    <mergeCell ref="K64:O64"/>
    <mergeCell ref="G65:H65"/>
    <mergeCell ref="K65:O65"/>
    <mergeCell ref="G66:H66"/>
    <mergeCell ref="K66:O66"/>
    <mergeCell ref="F3:I3"/>
    <mergeCell ref="K3:P3"/>
    <mergeCell ref="F62:H62"/>
    <mergeCell ref="K62:O62"/>
    <mergeCell ref="F63:H63"/>
    <mergeCell ref="M63:O63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B42" sqref="B4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39.77734375" style="2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6.21875" style="2" customWidth="1"/>
    <col min="12" max="12" width="2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14" t="s">
        <v>14</v>
      </c>
      <c r="E2" s="214"/>
      <c r="F2" s="214"/>
      <c r="G2" s="220" t="s">
        <v>15</v>
      </c>
      <c r="H2" s="221"/>
      <c r="I2" s="221"/>
      <c r="J2" s="221"/>
      <c r="K2" s="221"/>
      <c r="L2" s="221"/>
      <c r="M2" s="222"/>
    </row>
    <row r="3" spans="1:13">
      <c r="B3" s="4"/>
      <c r="C3" s="93" t="s">
        <v>98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99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93" customFormat="1" ht="39.6">
      <c r="A5" s="184"/>
      <c r="B5" s="185">
        <v>1</v>
      </c>
      <c r="C5" s="186" t="s">
        <v>96</v>
      </c>
      <c r="D5" s="187">
        <v>1</v>
      </c>
      <c r="E5" s="188">
        <v>9800</v>
      </c>
      <c r="F5" s="189">
        <f t="shared" ref="F5:F30" si="0">E5*D5</f>
        <v>9800</v>
      </c>
      <c r="G5" s="187">
        <v>1</v>
      </c>
      <c r="H5" s="188">
        <v>9800</v>
      </c>
      <c r="I5" s="189">
        <f t="shared" ref="I5:I6" si="1">H5*G5</f>
        <v>9800</v>
      </c>
      <c r="J5" s="190">
        <v>0</v>
      </c>
      <c r="K5" s="191">
        <f>ROUND(I5-(I5*J5),2)</f>
        <v>9800</v>
      </c>
      <c r="L5" s="146" t="s">
        <v>100</v>
      </c>
      <c r="M5" s="192"/>
    </row>
    <row r="6" spans="1:13" s="145" customFormat="1" ht="26.4" customHeight="1">
      <c r="A6" s="137"/>
      <c r="B6" s="138">
        <v>2</v>
      </c>
      <c r="C6" s="162" t="s">
        <v>97</v>
      </c>
      <c r="D6" s="177">
        <v>1</v>
      </c>
      <c r="E6" s="178">
        <v>22500</v>
      </c>
      <c r="F6" s="140">
        <f t="shared" si="0"/>
        <v>22500</v>
      </c>
      <c r="G6" s="177">
        <v>1</v>
      </c>
      <c r="H6" s="178">
        <v>22500</v>
      </c>
      <c r="I6" s="140">
        <f t="shared" si="1"/>
        <v>22500</v>
      </c>
      <c r="J6" s="142">
        <v>0</v>
      </c>
      <c r="K6" s="143">
        <f t="shared" ref="K6:K30" si="2">ROUND(I6-(I6*J6),2)</f>
        <v>22500</v>
      </c>
      <c r="L6" s="146" t="s">
        <v>101</v>
      </c>
      <c r="M6" s="144"/>
    </row>
    <row r="7" spans="1:13" s="152" customFormat="1" hidden="1">
      <c r="A7" s="147"/>
      <c r="B7" s="148"/>
      <c r="C7" s="163"/>
      <c r="D7" s="177"/>
      <c r="E7" s="179"/>
      <c r="F7" s="140">
        <f t="shared" si="0"/>
        <v>0</v>
      </c>
      <c r="G7" s="177"/>
      <c r="H7" s="141"/>
      <c r="I7" s="140">
        <f t="shared" ref="I7:I30" si="3">H7*G7</f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7"/>
      <c r="E8" s="179"/>
      <c r="F8" s="140">
        <f t="shared" si="0"/>
        <v>0</v>
      </c>
      <c r="G8" s="177"/>
      <c r="H8" s="141"/>
      <c r="I8" s="140">
        <f t="shared" si="3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7"/>
      <c r="E9" s="179"/>
      <c r="F9" s="140">
        <f t="shared" si="0"/>
        <v>0</v>
      </c>
      <c r="G9" s="177"/>
      <c r="H9" s="141"/>
      <c r="I9" s="140">
        <f t="shared" si="3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7"/>
      <c r="E10" s="179"/>
      <c r="F10" s="140">
        <f t="shared" si="0"/>
        <v>0</v>
      </c>
      <c r="G10" s="177"/>
      <c r="H10" s="141"/>
      <c r="I10" s="140">
        <f t="shared" si="3"/>
        <v>0</v>
      </c>
      <c r="J10" s="142">
        <v>0</v>
      </c>
      <c r="K10" s="143">
        <f t="shared" si="2"/>
        <v>0</v>
      </c>
      <c r="L10" s="180"/>
      <c r="M10" s="151"/>
    </row>
    <row r="11" spans="1:13" s="152" customFormat="1" hidden="1">
      <c r="A11" s="147"/>
      <c r="B11" s="148"/>
      <c r="C11" s="164"/>
      <c r="D11" s="177"/>
      <c r="E11" s="179"/>
      <c r="F11" s="140">
        <f t="shared" si="0"/>
        <v>0</v>
      </c>
      <c r="G11" s="177"/>
      <c r="H11" s="141"/>
      <c r="I11" s="140">
        <f t="shared" si="3"/>
        <v>0</v>
      </c>
      <c r="J11" s="142">
        <v>0</v>
      </c>
      <c r="K11" s="143">
        <f t="shared" si="2"/>
        <v>0</v>
      </c>
      <c r="L11" s="180"/>
      <c r="M11" s="151"/>
    </row>
    <row r="12" spans="1:13" s="152" customFormat="1" hidden="1">
      <c r="A12" s="147"/>
      <c r="B12" s="148"/>
      <c r="C12" s="164"/>
      <c r="D12" s="177"/>
      <c r="E12" s="179"/>
      <c r="F12" s="140">
        <f t="shared" si="0"/>
        <v>0</v>
      </c>
      <c r="G12" s="177"/>
      <c r="H12" s="141"/>
      <c r="I12" s="140">
        <f t="shared" si="3"/>
        <v>0</v>
      </c>
      <c r="J12" s="142">
        <v>0</v>
      </c>
      <c r="K12" s="143">
        <f t="shared" si="2"/>
        <v>0</v>
      </c>
      <c r="L12" s="180"/>
      <c r="M12" s="151"/>
    </row>
    <row r="13" spans="1:13" s="152" customFormat="1" hidden="1">
      <c r="A13" s="147"/>
      <c r="B13" s="148"/>
      <c r="C13" s="164"/>
      <c r="D13" s="177"/>
      <c r="E13" s="179"/>
      <c r="F13" s="140">
        <f t="shared" si="0"/>
        <v>0</v>
      </c>
      <c r="G13" s="177"/>
      <c r="H13" s="141"/>
      <c r="I13" s="140">
        <f t="shared" si="3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7"/>
      <c r="E14" s="179"/>
      <c r="F14" s="140">
        <f t="shared" si="0"/>
        <v>0</v>
      </c>
      <c r="G14" s="177"/>
      <c r="H14" s="141"/>
      <c r="I14" s="140">
        <f t="shared" si="3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7"/>
      <c r="E15" s="179"/>
      <c r="F15" s="140">
        <f t="shared" si="0"/>
        <v>0</v>
      </c>
      <c r="G15" s="177"/>
      <c r="H15" s="141"/>
      <c r="I15" s="140">
        <f t="shared" si="3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7"/>
      <c r="E16" s="179"/>
      <c r="F16" s="140">
        <f t="shared" si="0"/>
        <v>0</v>
      </c>
      <c r="G16" s="177"/>
      <c r="H16" s="141"/>
      <c r="I16" s="140">
        <f t="shared" si="3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7"/>
      <c r="E17" s="179"/>
      <c r="F17" s="140">
        <f t="shared" si="0"/>
        <v>0</v>
      </c>
      <c r="G17" s="177"/>
      <c r="H17" s="141"/>
      <c r="I17" s="140">
        <f t="shared" si="3"/>
        <v>0</v>
      </c>
      <c r="J17" s="142">
        <v>0</v>
      </c>
      <c r="K17" s="143">
        <f t="shared" si="2"/>
        <v>0</v>
      </c>
      <c r="L17" s="180"/>
      <c r="M17" s="151"/>
    </row>
    <row r="18" spans="1:13" s="152" customFormat="1" hidden="1">
      <c r="A18" s="147"/>
      <c r="B18" s="148"/>
      <c r="C18" s="164"/>
      <c r="D18" s="177"/>
      <c r="E18" s="179"/>
      <c r="F18" s="140">
        <f t="shared" si="0"/>
        <v>0</v>
      </c>
      <c r="G18" s="177"/>
      <c r="H18" s="141"/>
      <c r="I18" s="140">
        <f t="shared" si="3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7"/>
      <c r="E19" s="179"/>
      <c r="F19" s="140">
        <f t="shared" si="0"/>
        <v>0</v>
      </c>
      <c r="G19" s="177"/>
      <c r="H19" s="141"/>
      <c r="I19" s="140">
        <f t="shared" si="3"/>
        <v>0</v>
      </c>
      <c r="J19" s="142">
        <v>0</v>
      </c>
      <c r="K19" s="143">
        <f t="shared" si="2"/>
        <v>0</v>
      </c>
      <c r="L19" s="180"/>
      <c r="M19" s="151"/>
    </row>
    <row r="20" spans="1:13" s="152" customFormat="1" hidden="1">
      <c r="A20" s="147"/>
      <c r="B20" s="148"/>
      <c r="C20" s="164"/>
      <c r="D20" s="177"/>
      <c r="E20" s="179"/>
      <c r="F20" s="140">
        <f t="shared" si="0"/>
        <v>0</v>
      </c>
      <c r="G20" s="177"/>
      <c r="H20" s="141"/>
      <c r="I20" s="140">
        <f t="shared" si="3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7"/>
      <c r="E21" s="179"/>
      <c r="F21" s="140">
        <f t="shared" si="0"/>
        <v>0</v>
      </c>
      <c r="G21" s="177"/>
      <c r="H21" s="141"/>
      <c r="I21" s="140">
        <f t="shared" si="3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7"/>
      <c r="E22" s="179"/>
      <c r="F22" s="140">
        <f t="shared" si="0"/>
        <v>0</v>
      </c>
      <c r="G22" s="177"/>
      <c r="H22" s="141"/>
      <c r="I22" s="140">
        <f t="shared" si="3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7"/>
      <c r="E23" s="179"/>
      <c r="F23" s="140">
        <f t="shared" si="0"/>
        <v>0</v>
      </c>
      <c r="G23" s="177"/>
      <c r="H23" s="141"/>
      <c r="I23" s="140">
        <f t="shared" si="3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7"/>
      <c r="E24" s="179"/>
      <c r="F24" s="140">
        <f t="shared" si="0"/>
        <v>0</v>
      </c>
      <c r="G24" s="177"/>
      <c r="H24" s="141"/>
      <c r="I24" s="140">
        <f t="shared" si="3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/>
      <c r="C25" s="164"/>
      <c r="D25" s="176"/>
      <c r="E25" s="182"/>
      <c r="F25" s="140">
        <f t="shared" si="0"/>
        <v>0</v>
      </c>
      <c r="G25" s="149"/>
      <c r="H25" s="141"/>
      <c r="I25" s="140">
        <f t="shared" si="3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/>
      <c r="C26" s="175"/>
      <c r="D26" s="149"/>
      <c r="E26" s="182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/>
      <c r="C27" s="164"/>
      <c r="D27" s="149"/>
      <c r="E27" s="182"/>
      <c r="F27" s="140">
        <f t="shared" si="0"/>
        <v>0</v>
      </c>
      <c r="G27" s="139"/>
      <c r="H27" s="141"/>
      <c r="I27" s="140">
        <f t="shared" si="3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/>
      <c r="C28" s="153"/>
      <c r="D28" s="139"/>
      <c r="E28" s="178"/>
      <c r="F28" s="140">
        <f t="shared" si="0"/>
        <v>0</v>
      </c>
      <c r="G28" s="139"/>
      <c r="H28" s="141"/>
      <c r="I28" s="140">
        <f t="shared" si="3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/>
      <c r="C29" s="153"/>
      <c r="D29" s="139"/>
      <c r="E29" s="178"/>
      <c r="F29" s="140">
        <f t="shared" si="0"/>
        <v>0</v>
      </c>
      <c r="G29" s="139"/>
      <c r="H29" s="141"/>
      <c r="I29" s="140">
        <f t="shared" si="3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/>
      <c r="C30" s="153"/>
      <c r="D30" s="139"/>
      <c r="E30" s="178"/>
      <c r="F30" s="183">
        <f t="shared" si="0"/>
        <v>0</v>
      </c>
      <c r="G30" s="139"/>
      <c r="H30" s="141"/>
      <c r="I30" s="140">
        <f t="shared" si="3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9" t="s">
        <v>36</v>
      </c>
      <c r="E32" s="219"/>
      <c r="F32" s="92">
        <f>SUM(F5:F30)</f>
        <v>32300</v>
      </c>
      <c r="G32" s="23" t="s">
        <v>24</v>
      </c>
      <c r="H32" s="100"/>
      <c r="I32" s="24"/>
      <c r="J32" s="25"/>
      <c r="K32" s="26">
        <f>SUM(K5:K31)</f>
        <v>32300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12" t="s">
        <v>30</v>
      </c>
      <c r="E35" s="213"/>
      <c r="F35" s="31">
        <f>'Daños Automóvil'!I66</f>
        <v>2000000</v>
      </c>
      <c r="J35" s="212" t="s">
        <v>104</v>
      </c>
      <c r="K35" s="213"/>
      <c r="L35" s="31">
        <f>'Daños Automóvil'!P66</f>
        <v>1800000</v>
      </c>
    </row>
    <row r="36" spans="2:13" ht="15">
      <c r="D36" s="215" t="s">
        <v>31</v>
      </c>
      <c r="E36" s="216"/>
      <c r="F36" s="32">
        <f>F32</f>
        <v>32300</v>
      </c>
      <c r="H36" s="95">
        <f>F37-L37</f>
        <v>200000</v>
      </c>
      <c r="J36" s="215" t="s">
        <v>105</v>
      </c>
      <c r="K36" s="216"/>
      <c r="L36" s="32">
        <f>K32</f>
        <v>32300</v>
      </c>
    </row>
    <row r="37" spans="2:13" ht="15.6">
      <c r="D37" s="217" t="s">
        <v>32</v>
      </c>
      <c r="E37" s="218"/>
      <c r="F37" s="33">
        <f>SUM(F35:F36)</f>
        <v>2032300</v>
      </c>
      <c r="J37" s="217" t="s">
        <v>32</v>
      </c>
      <c r="K37" s="218"/>
      <c r="L37" s="33">
        <f>SUM(L35:L36)</f>
        <v>1832300</v>
      </c>
    </row>
    <row r="39" spans="2:13">
      <c r="K39" s="18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Automóvil</vt:lpstr>
      <vt:lpstr>Gastos Médicos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2025-03-12T14:26:23Z</dcterms:modified>
</cp:coreProperties>
</file>