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10/"/>
    </mc:Choice>
  </mc:AlternateContent>
  <xr:revisionPtr revIDLastSave="0" documentId="8_{BC4C63D7-7897-4EAB-97E7-0164DE0757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2" i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P69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<sst xmlns="http://schemas.openxmlformats.org/spreadsheetml/2006/main" count="156" uniqueCount="114">
  <si>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</si>
  <si>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</si>
  <si>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</si>
  <si>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</si>
  <si>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</si>
  <si>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</si>
  <si>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</si>
  <si>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</si>
  <si>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</si>
  <si>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</si>
  <si>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</si>
  <si>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</si>
  <si>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</si>
  <si>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</si>
  <si>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</si>
  <si>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</si>
  <si>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</si>
  <si>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</si>
  <si>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</si>
  <si>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</si>
  <si>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</si>
  <si>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</si>
  <si>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</si>
  <si>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</si>
  <si>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</si>
  <si>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</si>
  <si>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</si>
  <si>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</si>
  <si>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</si>
  <si>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</si>
  <si>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</si>
  <si>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</si>
  <si>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</si>
  <si>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</si>
  <si>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</si>
  <si>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</si>
  <si>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</si>
  <si>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</si>
  <si>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</si>
  <si>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</si>
  <si>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</si>
  <si>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</si>
  <si>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</si>
  <si>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</si>
  <si>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1.6</t>
  </si>
  <si>
    <t>1.7</t>
  </si>
  <si>
    <t>1.8</t>
  </si>
  <si>
    <t>Edificio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</si>
  <si>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</si>
  <si>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</si>
  <si>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</si>
  <si>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</si>
  <si>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</si>
  <si>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</si>
  <si>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</si>
  <si>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</si>
  <si>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</si>
  <si>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</si>
  <si>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</si>
  <si>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</si>
  <si>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</si>
  <si>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</si>
  <si>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</si>
  <si>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</si>
  <si>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</si>
  <si>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</si>
  <si>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</si>
  <si>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</si>
  <si>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</si>
  <si>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</si>
  <si>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</si>
  <si>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</si>
  <si>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</si>
  <si>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</si>
  <si>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</si>
  <si>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</si>
  <si>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</si>
  <si>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</si>
  <si>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</si>
  <si>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</si>
  <si>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</si>
  <si>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</si>
  <si>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</si>
  <si>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</si>
  <si>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</si>
  <si>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</si>
  <si>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</si>
  <si>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</si>
  <si>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</si>
  <si>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</si>
  <si>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</si>
  <si>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</si>
  <si>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</si>
  <si>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</si>
  <si>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</si>
  <si>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</si>
  <si>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</si>
  <si>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</si>
  <si>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Materiales</t>
  </si>
  <si>
    <t>Llaves Lavamano</t>
  </si>
  <si>
    <t xml:space="preserve">Lllave Lavaplatos </t>
  </si>
  <si>
    <t xml:space="preserve">Cálefon 8 Lts. Splendid </t>
  </si>
  <si>
    <t>Flexibles</t>
  </si>
  <si>
    <t>https://www.sodimac.cl/sodimac-cl/articulo/127111894/Monomando-Lavamanos-Karson-Cromo/127111895?kid=goosho_373422&amp;shop=googleShopping&amp;gad_source=1&amp;gclid=CjwKCAiAneK8BhAVEiwAoy2HYYHX-LdPaJDthXhu7Lf358_a9dZ6NA29Ojlcw3u4aaynFJvxOfn81BoCE6oQAvD_BwE</t>
  </si>
  <si>
    <t>https://www.falabella.com/falabella-cl/product/124988546/Llave-combinacion-lavaplatos-tipo-V2/124988549?kid=shopp198fc&amp;gad_source=1&amp;gclid=CjwKCAiAneK8BhAVEiwAoy2HYX05u15IMzD1Gc_A2PKf07FNnwvoYJPK9swbgfO5G4yYi9KFycePZRoCHn0QAvD_BwE&amp;gclsrc=aw.ds</t>
  </si>
  <si>
    <t>https://www.sodimac.cl/sodimac-cl/articulo/110132632/Calefont-Gas-Licuado-8-Litros-Tiro-Natural-Ionizado/110132633?kid=goosho_373415&amp;shop=googleShopping&amp;gad_source=1&amp;gclid=CjwKCAiAneK8BhAVEiwAoy2HYbkzZB_aqjJy4ExWwAPg7FixfR7539LOg4H2Rzyi_cUWEVk6SVI-jhoCTtoQAvD_BwE</t>
  </si>
  <si>
    <t>https://www.sodimac.cl/sodimac-cl/articulo/110234868/FLEXIBLE-AGUA-M-BLOCK-1-2-X-M10-40-CM/110234876?exp=so_com</t>
  </si>
  <si>
    <t>Valor por Trabajos a Realizar</t>
  </si>
  <si>
    <t>Valor por instación de Cálefont</t>
  </si>
  <si>
    <t>gl</t>
  </si>
  <si>
    <t xml:space="preserve">Valor por cambios de llaves </t>
  </si>
  <si>
    <t>Sra. Vanessa Andrea Vera Navia</t>
  </si>
  <si>
    <t>Pje. De La Llaveria N°60, Quilicura</t>
  </si>
  <si>
    <t>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</si>
</sst>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D68" sqref="D6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111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112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47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98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117" t="s">
        <v>39</v>
      </c>
    </row>
    <row r="7" spans="2:20" s="133" customFormat="1" ht="13.8">
      <c r="B7" s="134" t="s">
        <v>40</v>
      </c>
      <c r="C7" s="135"/>
      <c r="D7" s="105" t="s">
        <v>99</v>
      </c>
      <c r="E7" s="132"/>
      <c r="F7" s="51">
        <v>2</v>
      </c>
      <c r="G7" s="130" t="s">
        <v>4</v>
      </c>
      <c r="H7" s="53">
        <v>11990</v>
      </c>
      <c r="I7" s="53">
        <f t="shared" ref="I7:I17" si="0">+F7*H7</f>
        <v>23980</v>
      </c>
      <c r="J7" s="50"/>
      <c r="K7" s="51">
        <v>2</v>
      </c>
      <c r="L7" s="130" t="s">
        <v>4</v>
      </c>
      <c r="M7" s="53">
        <v>11990</v>
      </c>
      <c r="N7" s="112">
        <f t="shared" ref="N7:N64" si="1">+K7*M7</f>
        <v>23980</v>
      </c>
      <c r="O7" s="55">
        <v>0</v>
      </c>
      <c r="P7" s="53">
        <f t="shared" ref="P7:P64" si="2">+(-N7*O7)+N7</f>
        <v>23980</v>
      </c>
      <c r="Q7" s="54"/>
      <c r="R7" s="118" t="s">
        <v>113</v>
      </c>
      <c r="S7" s="135"/>
      <c r="T7" s="119" t="s">
        <v>103</v>
      </c>
    </row>
    <row r="8" spans="2:20" s="133" customFormat="1" ht="13.8">
      <c r="B8" s="134" t="s">
        <v>41</v>
      </c>
      <c r="C8" s="135"/>
      <c r="D8" s="105" t="s">
        <v>100</v>
      </c>
      <c r="E8" s="132"/>
      <c r="F8" s="51">
        <v>1</v>
      </c>
      <c r="G8" s="130" t="s">
        <v>4</v>
      </c>
      <c r="H8" s="53">
        <v>19980</v>
      </c>
      <c r="I8" s="53">
        <f t="shared" si="0"/>
        <v>19980</v>
      </c>
      <c r="J8" s="50"/>
      <c r="K8" s="51">
        <v>1</v>
      </c>
      <c r="L8" s="130" t="s">
        <v>4</v>
      </c>
      <c r="M8" s="53">
        <v>19980</v>
      </c>
      <c r="N8" s="112">
        <f t="shared" si="1"/>
        <v>19980</v>
      </c>
      <c r="O8" s="55">
        <v>0</v>
      </c>
      <c r="P8" s="53">
        <f t="shared" si="2"/>
        <v>19980</v>
      </c>
      <c r="Q8" s="54"/>
      <c r="R8" s="118" t="s">
        <v>113</v>
      </c>
      <c r="S8" s="135"/>
      <c r="T8" s="119" t="s">
        <v>104</v>
      </c>
    </row>
    <row r="9" spans="2:20" s="133" customFormat="1" ht="13.8">
      <c r="B9" s="134" t="s">
        <v>42</v>
      </c>
      <c r="C9" s="135"/>
      <c r="D9" s="105" t="s">
        <v>101</v>
      </c>
      <c r="E9" s="132"/>
      <c r="F9" s="51">
        <v>1</v>
      </c>
      <c r="G9" s="130" t="s">
        <v>4</v>
      </c>
      <c r="H9" s="53">
        <v>139990</v>
      </c>
      <c r="I9" s="53">
        <f t="shared" si="0"/>
        <v>139990</v>
      </c>
      <c r="J9" s="50"/>
      <c r="K9" s="51">
        <v>1</v>
      </c>
      <c r="L9" s="130" t="s">
        <v>4</v>
      </c>
      <c r="M9" s="53">
        <v>139990</v>
      </c>
      <c r="N9" s="112">
        <f t="shared" ref="N9:N10" si="3">+K9*M9</f>
        <v>139990</v>
      </c>
      <c r="O9" s="55">
        <v>0</v>
      </c>
      <c r="P9" s="53">
        <f t="shared" ref="P9:P10" si="4">+(-N9*O9)+N9</f>
        <v>139990</v>
      </c>
      <c r="Q9" s="54"/>
      <c r="R9" s="118" t="s">
        <v>113</v>
      </c>
      <c r="S9" s="135"/>
      <c r="T9" s="119" t="s">
        <v>105</v>
      </c>
    </row>
    <row r="10" spans="2:20" s="133" customFormat="1" ht="13.8">
      <c r="B10" s="134" t="s">
        <v>43</v>
      </c>
      <c r="C10" s="135"/>
      <c r="D10" s="105" t="s">
        <v>102</v>
      </c>
      <c r="E10" s="132"/>
      <c r="F10" s="51">
        <v>6</v>
      </c>
      <c r="G10" s="130" t="s">
        <v>4</v>
      </c>
      <c r="H10" s="53">
        <v>4490</v>
      </c>
      <c r="I10" s="53">
        <f t="shared" si="0"/>
        <v>26940</v>
      </c>
      <c r="J10" s="50"/>
      <c r="K10" s="51">
        <v>6</v>
      </c>
      <c r="L10" s="130" t="s">
        <v>4</v>
      </c>
      <c r="M10" s="53">
        <v>4490</v>
      </c>
      <c r="N10" s="112">
        <f t="shared" si="3"/>
        <v>26940</v>
      </c>
      <c r="O10" s="55">
        <v>0</v>
      </c>
      <c r="P10" s="53">
        <f t="shared" si="4"/>
        <v>26940</v>
      </c>
      <c r="Q10" s="54"/>
      <c r="R10" s="118" t="s">
        <v>113</v>
      </c>
      <c r="S10" s="135"/>
      <c r="T10" s="119" t="s">
        <v>106</v>
      </c>
    </row>
    <row r="11" spans="2:20" ht="13.8">
      <c r="B11" s="41">
        <v>1</v>
      </c>
      <c r="C11" s="42"/>
      <c r="D11" s="76" t="s">
        <v>107</v>
      </c>
      <c r="E11" s="43"/>
      <c r="F11" s="44" t="s">
        <v>3</v>
      </c>
      <c r="G11" s="41" t="s">
        <v>4</v>
      </c>
      <c r="H11" s="45" t="s">
        <v>5</v>
      </c>
      <c r="I11" s="46" t="s">
        <v>6</v>
      </c>
      <c r="J11" s="40"/>
      <c r="K11" s="44" t="s">
        <v>3</v>
      </c>
      <c r="L11" s="41" t="s">
        <v>4</v>
      </c>
      <c r="M11" s="45" t="s">
        <v>5</v>
      </c>
      <c r="N11" s="46" t="s">
        <v>6</v>
      </c>
      <c r="O11" s="44" t="s">
        <v>7</v>
      </c>
      <c r="P11" s="48" t="s">
        <v>8</v>
      </c>
      <c r="Q11" s="47"/>
      <c r="R11" s="117" t="s">
        <v>9</v>
      </c>
      <c r="S11" s="35"/>
      <c r="T11" s="117" t="s">
        <v>39</v>
      </c>
    </row>
    <row r="12" spans="2:20" s="133" customFormat="1" ht="13.8">
      <c r="B12" s="134" t="s">
        <v>44</v>
      </c>
      <c r="C12" s="135"/>
      <c r="D12" s="105" t="s">
        <v>108</v>
      </c>
      <c r="E12" s="132"/>
      <c r="F12" s="51">
        <v>1</v>
      </c>
      <c r="G12" s="130" t="s">
        <v>109</v>
      </c>
      <c r="H12" s="53">
        <v>120000</v>
      </c>
      <c r="I12" s="53">
        <f t="shared" si="0"/>
        <v>120000</v>
      </c>
      <c r="J12" s="50"/>
      <c r="K12" s="51">
        <v>1</v>
      </c>
      <c r="L12" s="130" t="s">
        <v>109</v>
      </c>
      <c r="M12" s="53">
        <v>120000</v>
      </c>
      <c r="N12" s="112">
        <f t="shared" si="1"/>
        <v>120000</v>
      </c>
      <c r="O12" s="55">
        <v>0</v>
      </c>
      <c r="P12" s="53">
        <f t="shared" si="2"/>
        <v>120000</v>
      </c>
      <c r="Q12" s="54"/>
      <c r="R12" s="118" t="s">
        <v>113</v>
      </c>
      <c r="S12" s="135"/>
      <c r="T12" s="119"/>
    </row>
    <row r="13" spans="2:20" s="133" customFormat="1" ht="13.8">
      <c r="B13" s="134" t="s">
        <v>45</v>
      </c>
      <c r="C13" s="135"/>
      <c r="D13" s="105" t="s">
        <v>110</v>
      </c>
      <c r="E13" s="132"/>
      <c r="F13" s="51">
        <v>1</v>
      </c>
      <c r="G13" s="130" t="s">
        <v>109</v>
      </c>
      <c r="H13" s="53">
        <v>60000</v>
      </c>
      <c r="I13" s="53">
        <f t="shared" si="0"/>
        <v>60000</v>
      </c>
      <c r="J13" s="50"/>
      <c r="K13" s="51">
        <v>1</v>
      </c>
      <c r="L13" s="130" t="s">
        <v>109</v>
      </c>
      <c r="M13" s="53">
        <v>60000</v>
      </c>
      <c r="N13" s="112">
        <f t="shared" si="1"/>
        <v>60000</v>
      </c>
      <c r="O13" s="55">
        <v>0</v>
      </c>
      <c r="P13" s="53">
        <f t="shared" si="2"/>
        <v>60000</v>
      </c>
      <c r="Q13" s="54"/>
      <c r="R13" s="149" t="s">
        <v>113</v>
      </c>
      <c r="S13" s="135"/>
      <c r="T13" s="119"/>
    </row>
    <row r="14" spans="2:20" s="133" customFormat="1" ht="13.8" hidden="1">
      <c r="B14" s="134" t="s">
        <v>46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0"/>
    </row>
    <row r="15" spans="2:20" s="133" customFormat="1" ht="13.8" hidden="1">
      <c r="B15" s="134" t="s">
        <v>48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49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50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51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52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53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54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55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56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57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58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59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60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61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62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63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64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65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66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67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68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69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70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71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72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73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74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75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76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77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78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79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80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81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82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83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84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85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86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87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88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89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90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91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92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93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94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95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96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97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390890</v>
      </c>
      <c r="J66" s="50"/>
      <c r="K66" s="189" t="s">
        <v>11</v>
      </c>
      <c r="L66" s="190"/>
      <c r="M66" s="190"/>
      <c r="N66" s="190"/>
      <c r="O66" s="190"/>
      <c r="P66" s="79">
        <f>SUM(P7:P65)</f>
        <v>390890</v>
      </c>
      <c r="Q66" s="57"/>
      <c r="R66" s="126"/>
      <c r="S66" s="35"/>
      <c r="T66" s="35"/>
    </row>
    <row r="67" spans="2:20" ht="13.2" hidden="1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35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390890</v>
      </c>
      <c r="J68" s="50"/>
      <c r="K68" s="194" t="s">
        <v>12</v>
      </c>
      <c r="L68" s="193"/>
      <c r="M68" s="193"/>
      <c r="N68" s="193"/>
      <c r="O68" s="193"/>
      <c r="P68" s="82">
        <f>SUM(P66+P67)</f>
        <v>390890</v>
      </c>
      <c r="Q68" s="58"/>
      <c r="R68" s="127"/>
      <c r="S68" s="35"/>
      <c r="T68" s="35"/>
    </row>
    <row r="69" spans="2:20" ht="13.2" customHeight="1">
      <c r="B69" s="56"/>
      <c r="C69" s="35"/>
      <c r="D69" s="80"/>
      <c r="E69" s="83"/>
      <c r="F69" s="70"/>
      <c r="G69" s="195" t="s">
        <v>33</v>
      </c>
      <c r="H69" s="195"/>
      <c r="I69" s="84">
        <v>0</v>
      </c>
      <c r="J69" s="59"/>
      <c r="K69" s="196" t="s">
        <v>34</v>
      </c>
      <c r="L69" s="195"/>
      <c r="M69" s="195"/>
      <c r="N69" s="195"/>
      <c r="O69" s="195"/>
      <c r="P69" s="85">
        <f>P68*19%</f>
        <v>74269.100000000006</v>
      </c>
      <c r="Q69" s="58"/>
      <c r="R69" s="127"/>
      <c r="S69" s="35"/>
      <c r="T69" s="35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390890</v>
      </c>
      <c r="J70" s="50"/>
      <c r="K70" s="198" t="s">
        <v>13</v>
      </c>
      <c r="L70" s="197"/>
      <c r="M70" s="197"/>
      <c r="N70" s="197"/>
      <c r="O70" s="197"/>
      <c r="P70" s="91">
        <f>SUM(P68:P69)</f>
        <v>465159.1</v>
      </c>
      <c r="Q70" s="61"/>
      <c r="R70" s="127"/>
      <c r="S70" s="35"/>
      <c r="T70" s="35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35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35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74269.099999999977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opLeftCell="A4" zoomScaleNormal="100" workbookViewId="0">
      <selection activeCell="L32" sqref="L32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95" hidden="1" customWidth="1"/>
    <col min="6" max="6" width="13.44140625" style="95" hidden="1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4.777343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/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/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/>
      <c r="D7" s="152"/>
      <c r="E7" s="153"/>
      <c r="F7" s="154">
        <f t="shared" ref="F7:F25" si="0">E7*D7</f>
        <v>0</v>
      </c>
      <c r="G7" s="152"/>
      <c r="H7" s="155"/>
      <c r="I7" s="153">
        <f t="shared" ref="I7:I26" si="1">H7*G7</f>
        <v>0</v>
      </c>
      <c r="J7" s="156">
        <v>0</v>
      </c>
      <c r="K7" s="157">
        <f>ROUND(I7-(I7*J7),2)</f>
        <v>0</v>
      </c>
      <c r="L7" s="158"/>
      <c r="M7" s="159"/>
    </row>
    <row r="8" spans="1:13" s="160" customFormat="1">
      <c r="A8" s="150"/>
      <c r="B8" s="151">
        <v>2</v>
      </c>
      <c r="C8" s="180"/>
      <c r="D8" s="152"/>
      <c r="E8" s="153"/>
      <c r="F8" s="154">
        <f t="shared" si="0"/>
        <v>0</v>
      </c>
      <c r="G8" s="152"/>
      <c r="H8" s="155"/>
      <c r="I8" s="153">
        <f t="shared" si="1"/>
        <v>0</v>
      </c>
      <c r="J8" s="156">
        <v>0</v>
      </c>
      <c r="K8" s="157">
        <f t="shared" ref="K8:K26" si="2">ROUND(I8-(I8*J8),2)</f>
        <v>0</v>
      </c>
      <c r="L8" s="161"/>
      <c r="M8" s="159"/>
    </row>
    <row r="9" spans="1:13" s="168" customFormat="1">
      <c r="A9" s="162"/>
      <c r="B9" s="163">
        <v>3</v>
      </c>
      <c r="C9" s="181"/>
      <c r="D9" s="164"/>
      <c r="E9" s="165"/>
      <c r="F9" s="154">
        <f t="shared" si="0"/>
        <v>0</v>
      </c>
      <c r="G9" s="152"/>
      <c r="H9" s="155"/>
      <c r="I9" s="153">
        <f t="shared" si="1"/>
        <v>0</v>
      </c>
      <c r="J9" s="156">
        <v>0</v>
      </c>
      <c r="K9" s="157">
        <f t="shared" si="2"/>
        <v>0</v>
      </c>
      <c r="L9" s="166"/>
      <c r="M9" s="167"/>
    </row>
    <row r="10" spans="1:13" s="168" customFormat="1">
      <c r="A10" s="162"/>
      <c r="B10" s="163">
        <v>4</v>
      </c>
      <c r="C10" s="182"/>
      <c r="D10" s="164"/>
      <c r="E10" s="165"/>
      <c r="F10" s="154">
        <f t="shared" si="0"/>
        <v>0</v>
      </c>
      <c r="G10" s="152"/>
      <c r="H10" s="155"/>
      <c r="I10" s="153">
        <f t="shared" si="1"/>
        <v>0</v>
      </c>
      <c r="J10" s="156">
        <v>0</v>
      </c>
      <c r="K10" s="157">
        <f t="shared" si="2"/>
        <v>0</v>
      </c>
      <c r="L10" s="166"/>
      <c r="M10" s="167"/>
    </row>
    <row r="11" spans="1:13" s="168" customFormat="1">
      <c r="A11" s="162"/>
      <c r="B11" s="163">
        <v>5</v>
      </c>
      <c r="C11" s="182"/>
      <c r="D11" s="164"/>
      <c r="E11" s="165"/>
      <c r="F11" s="154">
        <f t="shared" si="0"/>
        <v>0</v>
      </c>
      <c r="G11" s="152"/>
      <c r="H11" s="155"/>
      <c r="I11" s="153">
        <f t="shared" si="1"/>
        <v>0</v>
      </c>
      <c r="J11" s="156">
        <v>0</v>
      </c>
      <c r="K11" s="157">
        <f t="shared" si="2"/>
        <v>0</v>
      </c>
      <c r="L11" s="166"/>
      <c r="M11" s="167"/>
    </row>
    <row r="12" spans="1:13" s="168" customFormat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0</v>
      </c>
      <c r="G28" s="23" t="s">
        <v>24</v>
      </c>
      <c r="H28" s="100"/>
      <c r="I28" s="24"/>
      <c r="J28" s="25"/>
      <c r="K28" s="26">
        <f>SUM(K7:K27)</f>
        <v>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390890</v>
      </c>
      <c r="J31" s="201" t="s">
        <v>30</v>
      </c>
      <c r="K31" s="202"/>
      <c r="L31" s="31">
        <f>'Daños Edificio'!P70</f>
        <v>465159.1</v>
      </c>
    </row>
    <row r="32" spans="1:13" ht="15">
      <c r="D32" s="204" t="s">
        <v>31</v>
      </c>
      <c r="E32" s="205"/>
      <c r="F32" s="32">
        <f>F28</f>
        <v>0</v>
      </c>
      <c r="J32" s="204" t="s">
        <v>31</v>
      </c>
      <c r="K32" s="205"/>
      <c r="L32" s="32">
        <f>K28</f>
        <v>0</v>
      </c>
    </row>
    <row r="33" spans="4:12" ht="15.6">
      <c r="D33" s="206" t="s">
        <v>32</v>
      </c>
      <c r="E33" s="207"/>
      <c r="F33" s="33">
        <f>SUM(F31:F32)</f>
        <v>390890</v>
      </c>
      <c r="J33" s="206" t="s">
        <v>32</v>
      </c>
      <c r="K33" s="207"/>
      <c r="L33" s="33">
        <f>SUM(L31:L32)</f>
        <v>465159.1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2025-01-28T15:01:46Z</dcterms:modified>
</cp:coreProperties>
</file>